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sgonzalez\Documents\"/>
    </mc:Choice>
  </mc:AlternateContent>
  <bookViews>
    <workbookView xWindow="0" yWindow="180" windowWidth="2160" windowHeight="1176"/>
  </bookViews>
  <sheets>
    <sheet name="1.  Introduction" sheetId="17" r:id="rId1"/>
    <sheet name="2.  How To Use" sheetId="21" r:id="rId2"/>
    <sheet name="3.  Sci. Lit. Database Tool" sheetId="10" r:id="rId3"/>
    <sheet name="4.  Documented Occ. Scores" sheetId="15" r:id="rId4"/>
    <sheet name="5.  Doc. Occ. Scores - Def" sheetId="6" r:id="rId5"/>
    <sheet name="6.  Severity Scores" sheetId="18" r:id="rId6"/>
    <sheet name="7.  Documented Occ. (Lit)" sheetId="1" r:id="rId7"/>
    <sheet name="8.  Literature Defs" sheetId="2" r:id="rId8"/>
    <sheet name="9.  Documented Occ. (Recall)" sheetId="3" r:id="rId9"/>
    <sheet name="10.  Recall Defs" sheetId="4" r:id="rId10"/>
    <sheet name="11.  Severity" sheetId="7" r:id="rId11"/>
    <sheet name="12.  Severity Definitions" sheetId="8" r:id="rId12"/>
    <sheet name="Severity Data" sheetId="14" state="hidden" r:id="rId13"/>
    <sheet name="13.  Update Log" sheetId="20" r:id="rId14"/>
    <sheet name="14.  Species Categories" sheetId="23" r:id="rId15"/>
    <sheet name="15.  Animal Food Categories" sheetId="24" r:id="rId16"/>
    <sheet name="16.  Combined Lit&amp;Recall Lists" sheetId="19" r:id="rId17"/>
    <sheet name="17.  Animal Food &amp; Spp. Lists" sheetId="16" r:id="rId18"/>
  </sheets>
  <externalReferences>
    <externalReference r:id="rId19"/>
  </externalReferences>
  <definedNames>
    <definedName name="_xlnm._FilterDatabase" localSheetId="10" hidden="1">'11.  Severity'!$A$1:$K$1359</definedName>
    <definedName name="_xlnm._FilterDatabase" localSheetId="16" hidden="1">'16.  Combined Lit&amp;Recall Lists'!$A$1:$D$487</definedName>
    <definedName name="_xlnm._FilterDatabase" localSheetId="6" hidden="1">'7.  Documented Occ. (Lit)'!$A$1:$Q$599</definedName>
    <definedName name="_xlnm._FilterDatabase" localSheetId="8" hidden="1">'9.  Documented Occ. (Recall)'!$A$1:$T$963</definedName>
    <definedName name="IngredientList">'17.  Animal Food &amp; Spp. Lists'!$A$2:$A$184</definedName>
    <definedName name="SpeciesList">'17.  Animal Food &amp; Spp. Lists'!$B$2:$B$18</definedName>
  </definedNames>
  <calcPr calcId="171027"/>
</workbook>
</file>

<file path=xl/calcChain.xml><?xml version="1.0" encoding="utf-8"?>
<calcChain xmlns="http://schemas.openxmlformats.org/spreadsheetml/2006/main">
  <c r="A2" i="18" l="1"/>
  <c r="K60" i="15" l="1" a="1"/>
  <c r="K60" i="15" s="1"/>
  <c r="K61" i="15" a="1"/>
  <c r="K61" i="15" s="1"/>
  <c r="K62" i="15" a="1"/>
  <c r="K62" i="15" s="1"/>
  <c r="K63" i="15" a="1"/>
  <c r="K63" i="15" s="1"/>
  <c r="A5" i="18" l="1" a="1"/>
  <c r="A5" i="18" s="1"/>
  <c r="A6" i="18" l="1" a="1"/>
  <c r="A6" i="18" s="1"/>
  <c r="A3" i="15"/>
  <c r="C3" i="15" s="1"/>
  <c r="A7" i="18" l="1" a="1"/>
  <c r="A7" i="18" s="1"/>
  <c r="E7" i="18" s="1"/>
  <c r="H6" i="18"/>
  <c r="H5" i="18"/>
  <c r="E5" i="18"/>
  <c r="B5" i="18"/>
  <c r="D5" i="18"/>
  <c r="C6" i="18"/>
  <c r="E6" i="18"/>
  <c r="B6" i="18"/>
  <c r="C5" i="18"/>
  <c r="D6" i="18"/>
  <c r="E3" i="15" a="1"/>
  <c r="E3" i="15" s="1"/>
  <c r="F3" i="15"/>
  <c r="D3" i="15" a="1"/>
  <c r="D3" i="15" s="1"/>
  <c r="B3" i="15" a="1"/>
  <c r="B3" i="15" s="1"/>
  <c r="I5" i="18" l="1"/>
  <c r="J5" i="18" s="1"/>
  <c r="I6" i="18"/>
  <c r="J6" i="18" s="1"/>
  <c r="F6" i="18"/>
  <c r="G6" i="18" s="1"/>
  <c r="F5" i="18"/>
  <c r="G5" i="18" s="1"/>
  <c r="B23" i="15" a="1"/>
  <c r="B23" i="15" s="1"/>
  <c r="B28" i="10" s="1"/>
  <c r="B27" i="15" a="1"/>
  <c r="B27" i="15" s="1"/>
  <c r="B32" i="10" s="1"/>
  <c r="B31" i="15" a="1"/>
  <c r="B31" i="15" s="1"/>
  <c r="B36" i="10" s="1"/>
  <c r="B35" i="15" a="1"/>
  <c r="B35" i="15" s="1"/>
  <c r="B40" i="10" s="1"/>
  <c r="B39" i="15" a="1"/>
  <c r="B39" i="15" s="1"/>
  <c r="B44" i="10" s="1"/>
  <c r="B43" i="15" a="1"/>
  <c r="B43" i="15" s="1"/>
  <c r="B48" i="10" s="1"/>
  <c r="B47" i="15" a="1"/>
  <c r="B47" i="15" s="1"/>
  <c r="B52" i="10" s="1"/>
  <c r="B51" i="15" a="1"/>
  <c r="B51" i="15" s="1"/>
  <c r="B56" i="10" s="1"/>
  <c r="B55" i="15" a="1"/>
  <c r="B55" i="15" s="1"/>
  <c r="B60" i="10" s="1"/>
  <c r="B59" i="15" a="1"/>
  <c r="B59" i="15" s="1"/>
  <c r="B64" i="10" s="1"/>
  <c r="B63" i="15" a="1"/>
  <c r="B63" i="15" s="1"/>
  <c r="B67" i="15" a="1"/>
  <c r="B67" i="15" s="1"/>
  <c r="B71" i="15" a="1"/>
  <c r="B71" i="15" s="1"/>
  <c r="B75" i="15" a="1"/>
  <c r="B75" i="15" s="1"/>
  <c r="B79" i="15" a="1"/>
  <c r="B79" i="15" s="1"/>
  <c r="B83" i="15" a="1"/>
  <c r="B83" i="15" s="1"/>
  <c r="B87" i="15" a="1"/>
  <c r="B87" i="15" s="1"/>
  <c r="B91" i="15" a="1"/>
  <c r="B91" i="15" s="1"/>
  <c r="B95" i="15" a="1"/>
  <c r="B95" i="15" s="1"/>
  <c r="B99" i="15" a="1"/>
  <c r="B99" i="15" s="1"/>
  <c r="A6" i="15" a="1"/>
  <c r="A6" i="15" s="1"/>
  <c r="B20" i="15" a="1"/>
  <c r="B20" i="15" s="1"/>
  <c r="B25" i="10" s="1"/>
  <c r="B28" i="15" a="1"/>
  <c r="B28" i="15" s="1"/>
  <c r="B33" i="10" s="1"/>
  <c r="B36" i="15" a="1"/>
  <c r="B36" i="15" s="1"/>
  <c r="B41" i="10" s="1"/>
  <c r="B48" i="15" a="1"/>
  <c r="B48" i="15" s="1"/>
  <c r="B53" i="10" s="1"/>
  <c r="B60" i="15" a="1"/>
  <c r="B60" i="15" s="1"/>
  <c r="B65" i="10" s="1"/>
  <c r="B72" i="15" a="1"/>
  <c r="B72" i="15" s="1"/>
  <c r="B84" i="15" a="1"/>
  <c r="B84" i="15" s="1"/>
  <c r="B100" i="15" a="1"/>
  <c r="B100" i="15" s="1"/>
  <c r="B21" i="15" a="1"/>
  <c r="B21" i="15" s="1"/>
  <c r="B26" i="10" s="1"/>
  <c r="B25" i="15" a="1"/>
  <c r="B25" i="15" s="1"/>
  <c r="B30" i="10" s="1"/>
  <c r="B29" i="15" a="1"/>
  <c r="B29" i="15" s="1"/>
  <c r="B34" i="10" s="1"/>
  <c r="B33" i="15" a="1"/>
  <c r="B33" i="15" s="1"/>
  <c r="B38" i="10" s="1"/>
  <c r="B37" i="15" a="1"/>
  <c r="B37" i="15" s="1"/>
  <c r="B42" i="10" s="1"/>
  <c r="B41" i="15" a="1"/>
  <c r="B41" i="15" s="1"/>
  <c r="B46" i="10" s="1"/>
  <c r="B45" i="15" a="1"/>
  <c r="B45" i="15" s="1"/>
  <c r="B50" i="10" s="1"/>
  <c r="B49" i="15" a="1"/>
  <c r="B49" i="15" s="1"/>
  <c r="B54" i="10" s="1"/>
  <c r="B53" i="15" a="1"/>
  <c r="B53" i="15" s="1"/>
  <c r="B58" i="10" s="1"/>
  <c r="B57" i="15" a="1"/>
  <c r="B57" i="15" s="1"/>
  <c r="B62" i="10" s="1"/>
  <c r="B61" i="15" a="1"/>
  <c r="B61" i="15" s="1"/>
  <c r="B66" i="10" s="1"/>
  <c r="B65" i="15" a="1"/>
  <c r="B65" i="15" s="1"/>
  <c r="B69" i="15" a="1"/>
  <c r="B69" i="15" s="1"/>
  <c r="B73" i="15" a="1"/>
  <c r="B73" i="15" s="1"/>
  <c r="B77" i="15" a="1"/>
  <c r="B77" i="15" s="1"/>
  <c r="B81" i="15" a="1"/>
  <c r="B81" i="15" s="1"/>
  <c r="B85" i="15" a="1"/>
  <c r="B85" i="15" s="1"/>
  <c r="B89" i="15" a="1"/>
  <c r="B89" i="15" s="1"/>
  <c r="B93" i="15" a="1"/>
  <c r="B93" i="15" s="1"/>
  <c r="B97" i="15" a="1"/>
  <c r="B97" i="15" s="1"/>
  <c r="B40" i="15" a="1"/>
  <c r="B40" i="15" s="1"/>
  <c r="B45" i="10" s="1"/>
  <c r="B56" i="15" a="1"/>
  <c r="B56" i="15" s="1"/>
  <c r="B61" i="10" s="1"/>
  <c r="B68" i="15" a="1"/>
  <c r="B68" i="15" s="1"/>
  <c r="B80" i="15" a="1"/>
  <c r="B80" i="15" s="1"/>
  <c r="B92" i="15" a="1"/>
  <c r="B92" i="15" s="1"/>
  <c r="B22" i="15" a="1"/>
  <c r="B22" i="15" s="1"/>
  <c r="B27" i="10" s="1"/>
  <c r="B26" i="15" a="1"/>
  <c r="B26" i="15" s="1"/>
  <c r="B31" i="10" s="1"/>
  <c r="B30" i="15" a="1"/>
  <c r="B30" i="15" s="1"/>
  <c r="B35" i="10" s="1"/>
  <c r="B34" i="15" a="1"/>
  <c r="B34" i="15" s="1"/>
  <c r="B39" i="10" s="1"/>
  <c r="B38" i="15" a="1"/>
  <c r="B38" i="15" s="1"/>
  <c r="B43" i="10" s="1"/>
  <c r="B42" i="15" a="1"/>
  <c r="B42" i="15" s="1"/>
  <c r="B47" i="10" s="1"/>
  <c r="B46" i="15" a="1"/>
  <c r="B46" i="15" s="1"/>
  <c r="B51" i="10" s="1"/>
  <c r="B50" i="15" a="1"/>
  <c r="B50" i="15" s="1"/>
  <c r="B55" i="10" s="1"/>
  <c r="B54" i="15" a="1"/>
  <c r="B54" i="15" s="1"/>
  <c r="B59" i="10" s="1"/>
  <c r="B58" i="15" a="1"/>
  <c r="B58" i="15" s="1"/>
  <c r="B63" i="10" s="1"/>
  <c r="B62" i="15" a="1"/>
  <c r="B62" i="15" s="1"/>
  <c r="B67" i="10" s="1"/>
  <c r="B66" i="15" a="1"/>
  <c r="B66" i="15" s="1"/>
  <c r="B70" i="15" a="1"/>
  <c r="B70" i="15" s="1"/>
  <c r="B74" i="15" a="1"/>
  <c r="B74" i="15" s="1"/>
  <c r="B78" i="15" a="1"/>
  <c r="B78" i="15" s="1"/>
  <c r="B82" i="15" a="1"/>
  <c r="B82" i="15" s="1"/>
  <c r="B86" i="15" a="1"/>
  <c r="B86" i="15" s="1"/>
  <c r="B90" i="15" a="1"/>
  <c r="B90" i="15" s="1"/>
  <c r="B94" i="15" a="1"/>
  <c r="B94" i="15" s="1"/>
  <c r="B98" i="15" a="1"/>
  <c r="B98" i="15" s="1"/>
  <c r="B6" i="15" a="1"/>
  <c r="B6" i="15" s="1"/>
  <c r="B11" i="10" s="1"/>
  <c r="B24" i="15" a="1"/>
  <c r="B24" i="15" s="1"/>
  <c r="B29" i="10" s="1"/>
  <c r="B32" i="15" a="1"/>
  <c r="B32" i="15" s="1"/>
  <c r="B37" i="10" s="1"/>
  <c r="B44" i="15" a="1"/>
  <c r="B44" i="15" s="1"/>
  <c r="B49" i="10" s="1"/>
  <c r="B52" i="15" a="1"/>
  <c r="B52" i="15" s="1"/>
  <c r="B57" i="10" s="1"/>
  <c r="B64" i="15" a="1"/>
  <c r="B64" i="15" s="1"/>
  <c r="B76" i="15" a="1"/>
  <c r="B76" i="15" s="1"/>
  <c r="B88" i="15" a="1"/>
  <c r="B88" i="15" s="1"/>
  <c r="B96" i="15" a="1"/>
  <c r="B96" i="15" s="1"/>
  <c r="A22" i="15" a="1"/>
  <c r="A22" i="15" s="1"/>
  <c r="I22" i="15" s="1"/>
  <c r="J22" i="15" s="1"/>
  <c r="A23" i="15" a="1"/>
  <c r="A23" i="15" s="1"/>
  <c r="I23" i="15" s="1"/>
  <c r="J23" i="15" s="1"/>
  <c r="A25" i="15" a="1"/>
  <c r="A25" i="15" s="1"/>
  <c r="I25" i="15" s="1"/>
  <c r="J25" i="15" s="1"/>
  <c r="A27" i="15" a="1"/>
  <c r="A27" i="15" s="1"/>
  <c r="I27" i="15" s="1"/>
  <c r="J27" i="15" s="1"/>
  <c r="A29" i="15" a="1"/>
  <c r="A29" i="15" s="1"/>
  <c r="I29" i="15" s="1"/>
  <c r="J29" i="15" s="1"/>
  <c r="A31" i="15" a="1"/>
  <c r="A31" i="15" s="1"/>
  <c r="I31" i="15" s="1"/>
  <c r="J31" i="15" s="1"/>
  <c r="A33" i="15" a="1"/>
  <c r="A33" i="15" s="1"/>
  <c r="I33" i="15" s="1"/>
  <c r="J33" i="15" s="1"/>
  <c r="A35" i="15" a="1"/>
  <c r="A35" i="15" s="1"/>
  <c r="I35" i="15" s="1"/>
  <c r="J35" i="15" s="1"/>
  <c r="A37" i="15" a="1"/>
  <c r="A37" i="15" s="1"/>
  <c r="I37" i="15" s="1"/>
  <c r="J37" i="15" s="1"/>
  <c r="A39" i="15" a="1"/>
  <c r="A39" i="15" s="1"/>
  <c r="I39" i="15" s="1"/>
  <c r="J39" i="15" s="1"/>
  <c r="A41" i="15" a="1"/>
  <c r="A41" i="15" s="1"/>
  <c r="I41" i="15" s="1"/>
  <c r="J41" i="15" s="1"/>
  <c r="A43" i="15" a="1"/>
  <c r="A43" i="15" s="1"/>
  <c r="I43" i="15" s="1"/>
  <c r="J43" i="15" s="1"/>
  <c r="A45" i="15" a="1"/>
  <c r="A45" i="15" s="1"/>
  <c r="I45" i="15" s="1"/>
  <c r="J45" i="15" s="1"/>
  <c r="A47" i="15" a="1"/>
  <c r="A47" i="15" s="1"/>
  <c r="I47" i="15" s="1"/>
  <c r="J47" i="15" s="1"/>
  <c r="A49" i="15" a="1"/>
  <c r="A49" i="15" s="1"/>
  <c r="I49" i="15" s="1"/>
  <c r="J49" i="15" s="1"/>
  <c r="A51" i="15" a="1"/>
  <c r="A51" i="15" s="1"/>
  <c r="I51" i="15" s="1"/>
  <c r="J51" i="15" s="1"/>
  <c r="A53" i="15" a="1"/>
  <c r="A53" i="15" s="1"/>
  <c r="I53" i="15" s="1"/>
  <c r="J53" i="15" s="1"/>
  <c r="A55" i="15" a="1"/>
  <c r="A55" i="15" s="1"/>
  <c r="I55" i="15" s="1"/>
  <c r="J55" i="15" s="1"/>
  <c r="A57" i="15" a="1"/>
  <c r="A57" i="15" s="1"/>
  <c r="I57" i="15" s="1"/>
  <c r="J57" i="15" s="1"/>
  <c r="A59" i="15" a="1"/>
  <c r="A59" i="15" s="1"/>
  <c r="I59" i="15" s="1"/>
  <c r="J59" i="15" s="1"/>
  <c r="A61" i="15" a="1"/>
  <c r="A61" i="15" s="1"/>
  <c r="A66" i="10" s="1"/>
  <c r="A63" i="15" a="1"/>
  <c r="A63" i="15" s="1"/>
  <c r="A68" i="10" s="1"/>
  <c r="E68" i="10" s="1"/>
  <c r="A65" i="15" a="1"/>
  <c r="A65" i="15" s="1"/>
  <c r="A70" i="10" s="1"/>
  <c r="E70" i="10" s="1"/>
  <c r="A67" i="15" a="1"/>
  <c r="A67" i="15" s="1"/>
  <c r="A72" i="10" s="1"/>
  <c r="E72" i="10" s="1"/>
  <c r="A69" i="15" a="1"/>
  <c r="A69" i="15" s="1"/>
  <c r="A74" i="10" s="1"/>
  <c r="E74" i="10" s="1"/>
  <c r="A71" i="15" a="1"/>
  <c r="A71" i="15" s="1"/>
  <c r="A76" i="10" s="1"/>
  <c r="E76" i="10" s="1"/>
  <c r="A73" i="15" a="1"/>
  <c r="A73" i="15" s="1"/>
  <c r="A78" i="10" s="1"/>
  <c r="E78" i="10" s="1"/>
  <c r="A75" i="15" a="1"/>
  <c r="A75" i="15" s="1"/>
  <c r="A80" i="10" s="1"/>
  <c r="E80" i="10" s="1"/>
  <c r="A77" i="15" a="1"/>
  <c r="A77" i="15" s="1"/>
  <c r="A82" i="10" s="1"/>
  <c r="E82" i="10" s="1"/>
  <c r="A79" i="15" a="1"/>
  <c r="A79" i="15" s="1"/>
  <c r="A84" i="10" s="1"/>
  <c r="E84" i="10" s="1"/>
  <c r="A81" i="15" a="1"/>
  <c r="A81" i="15" s="1"/>
  <c r="A86" i="10" s="1"/>
  <c r="E86" i="10" s="1"/>
  <c r="A83" i="15" a="1"/>
  <c r="A83" i="15" s="1"/>
  <c r="A88" i="10" s="1"/>
  <c r="E88" i="10" s="1"/>
  <c r="A85" i="15" a="1"/>
  <c r="A85" i="15" s="1"/>
  <c r="A90" i="10" s="1"/>
  <c r="E90" i="10" s="1"/>
  <c r="A87" i="15" a="1"/>
  <c r="A87" i="15" s="1"/>
  <c r="A92" i="10" s="1"/>
  <c r="E92" i="10" s="1"/>
  <c r="A89" i="15" a="1"/>
  <c r="A89" i="15" s="1"/>
  <c r="A94" i="10" s="1"/>
  <c r="E94" i="10" s="1"/>
  <c r="A91" i="15" a="1"/>
  <c r="A91" i="15" s="1"/>
  <c r="A96" i="10" s="1"/>
  <c r="E96" i="10" s="1"/>
  <c r="A93" i="15" a="1"/>
  <c r="A93" i="15" s="1"/>
  <c r="A98" i="10" s="1"/>
  <c r="E98" i="10" s="1"/>
  <c r="A95" i="15" a="1"/>
  <c r="A95" i="15" s="1"/>
  <c r="A100" i="10" s="1"/>
  <c r="E100" i="10" s="1"/>
  <c r="A97" i="15" a="1"/>
  <c r="A97" i="15" s="1"/>
  <c r="A102" i="10" s="1"/>
  <c r="E102" i="10" s="1"/>
  <c r="A99" i="15" a="1"/>
  <c r="A99" i="15" s="1"/>
  <c r="A20" i="15" a="1"/>
  <c r="A20" i="15" s="1"/>
  <c r="I20" i="15" s="1"/>
  <c r="J20" i="15" s="1"/>
  <c r="A24" i="15" a="1"/>
  <c r="A24" i="15" s="1"/>
  <c r="I24" i="15" s="1"/>
  <c r="J24" i="15" s="1"/>
  <c r="A26" i="15" a="1"/>
  <c r="A26" i="15" s="1"/>
  <c r="I26" i="15" s="1"/>
  <c r="J26" i="15" s="1"/>
  <c r="A86" i="15" a="1"/>
  <c r="A86" i="15" s="1"/>
  <c r="A91" i="10" s="1"/>
  <c r="E91" i="10" s="1"/>
  <c r="A28" i="15" a="1"/>
  <c r="A28" i="15" s="1"/>
  <c r="I28" i="15" s="1"/>
  <c r="J28" i="15" s="1"/>
  <c r="A32" i="15" a="1"/>
  <c r="A32" i="15" s="1"/>
  <c r="I32" i="15" s="1"/>
  <c r="J32" i="15" s="1"/>
  <c r="A36" i="15" a="1"/>
  <c r="A36" i="15" s="1"/>
  <c r="I36" i="15" s="1"/>
  <c r="J36" i="15" s="1"/>
  <c r="A40" i="15" a="1"/>
  <c r="A40" i="15" s="1"/>
  <c r="I40" i="15" s="1"/>
  <c r="J40" i="15" s="1"/>
  <c r="A44" i="15" a="1"/>
  <c r="A44" i="15" s="1"/>
  <c r="I44" i="15" s="1"/>
  <c r="J44" i="15" s="1"/>
  <c r="A48" i="15" a="1"/>
  <c r="A48" i="15" s="1"/>
  <c r="I48" i="15" s="1"/>
  <c r="J48" i="15" s="1"/>
  <c r="A52" i="15" a="1"/>
  <c r="A52" i="15" s="1"/>
  <c r="I52" i="15" s="1"/>
  <c r="J52" i="15" s="1"/>
  <c r="A56" i="15" a="1"/>
  <c r="A56" i="15" s="1"/>
  <c r="I56" i="15" s="1"/>
  <c r="J56" i="15" s="1"/>
  <c r="A60" i="15" a="1"/>
  <c r="A60" i="15" s="1"/>
  <c r="A64" i="15" a="1"/>
  <c r="A64" i="15" s="1"/>
  <c r="A69" i="10" s="1"/>
  <c r="E69" i="10" s="1"/>
  <c r="A68" i="15" a="1"/>
  <c r="A68" i="15" s="1"/>
  <c r="A73" i="10" s="1"/>
  <c r="E73" i="10" s="1"/>
  <c r="A72" i="15" a="1"/>
  <c r="A72" i="15" s="1"/>
  <c r="A77" i="10" s="1"/>
  <c r="E77" i="10" s="1"/>
  <c r="A76" i="15" a="1"/>
  <c r="A76" i="15" s="1"/>
  <c r="A81" i="10" s="1"/>
  <c r="E81" i="10" s="1"/>
  <c r="A80" i="15" a="1"/>
  <c r="A80" i="15" s="1"/>
  <c r="A85" i="10" s="1"/>
  <c r="E85" i="10" s="1"/>
  <c r="A84" i="15" a="1"/>
  <c r="A84" i="15" s="1"/>
  <c r="A89" i="10" s="1"/>
  <c r="E89" i="10" s="1"/>
  <c r="A88" i="15" a="1"/>
  <c r="A88" i="15" s="1"/>
  <c r="A93" i="10" s="1"/>
  <c r="E93" i="10" s="1"/>
  <c r="A92" i="15" a="1"/>
  <c r="A92" i="15" s="1"/>
  <c r="A97" i="10" s="1"/>
  <c r="E97" i="10" s="1"/>
  <c r="A96" i="15" a="1"/>
  <c r="A96" i="15" s="1"/>
  <c r="A101" i="10" s="1"/>
  <c r="E101" i="10" s="1"/>
  <c r="A100" i="15" a="1"/>
  <c r="A100" i="15" s="1"/>
  <c r="A30" i="15" a="1"/>
  <c r="A30" i="15" s="1"/>
  <c r="I30" i="15" s="1"/>
  <c r="J30" i="15" s="1"/>
  <c r="A34" i="15" a="1"/>
  <c r="A34" i="15" s="1"/>
  <c r="I34" i="15" s="1"/>
  <c r="J34" i="15" s="1"/>
  <c r="A38" i="15" a="1"/>
  <c r="A38" i="15" s="1"/>
  <c r="I38" i="15" s="1"/>
  <c r="J38" i="15" s="1"/>
  <c r="A42" i="15" a="1"/>
  <c r="A42" i="15" s="1"/>
  <c r="I42" i="15" s="1"/>
  <c r="J42" i="15" s="1"/>
  <c r="A46" i="15" a="1"/>
  <c r="A46" i="15" s="1"/>
  <c r="I46" i="15" s="1"/>
  <c r="J46" i="15" s="1"/>
  <c r="A50" i="15" a="1"/>
  <c r="A50" i="15" s="1"/>
  <c r="I50" i="15" s="1"/>
  <c r="J50" i="15" s="1"/>
  <c r="A54" i="15" a="1"/>
  <c r="A54" i="15" s="1"/>
  <c r="I54" i="15" s="1"/>
  <c r="J54" i="15" s="1"/>
  <c r="A58" i="15" a="1"/>
  <c r="A58" i="15" s="1"/>
  <c r="I58" i="15" s="1"/>
  <c r="J58" i="15" s="1"/>
  <c r="A62" i="15" a="1"/>
  <c r="A62" i="15" s="1"/>
  <c r="A67" i="10" s="1"/>
  <c r="A66" i="15" a="1"/>
  <c r="A66" i="15" s="1"/>
  <c r="A71" i="10" s="1"/>
  <c r="E71" i="10" s="1"/>
  <c r="A70" i="15" a="1"/>
  <c r="A70" i="15" s="1"/>
  <c r="A75" i="10" s="1"/>
  <c r="E75" i="10" s="1"/>
  <c r="A74" i="15" a="1"/>
  <c r="A74" i="15" s="1"/>
  <c r="A79" i="10" s="1"/>
  <c r="E79" i="10" s="1"/>
  <c r="A78" i="15" a="1"/>
  <c r="A78" i="15" s="1"/>
  <c r="A83" i="10" s="1"/>
  <c r="E83" i="10" s="1"/>
  <c r="A82" i="15" a="1"/>
  <c r="A82" i="15" s="1"/>
  <c r="A87" i="10" s="1"/>
  <c r="E87" i="10" s="1"/>
  <c r="A90" i="15" a="1"/>
  <c r="A90" i="15" s="1"/>
  <c r="A95" i="10" s="1"/>
  <c r="E95" i="10" s="1"/>
  <c r="A94" i="15" a="1"/>
  <c r="A94" i="15" s="1"/>
  <c r="A99" i="10" s="1"/>
  <c r="E99" i="10" s="1"/>
  <c r="A98" i="15" a="1"/>
  <c r="A98" i="15" s="1"/>
  <c r="A21" i="15" a="1"/>
  <c r="A21" i="15" s="1"/>
  <c r="I21" i="15" s="1"/>
  <c r="J21" i="15" s="1"/>
  <c r="A8" i="18" a="1"/>
  <c r="A8" i="18" s="1"/>
  <c r="H8" i="18" s="1"/>
  <c r="D7" i="18"/>
  <c r="I7" i="18" s="1"/>
  <c r="J7" i="18" s="1"/>
  <c r="C7" i="18"/>
  <c r="B7" i="18"/>
  <c r="H7" i="18"/>
  <c r="B7" i="15" l="1" a="1"/>
  <c r="B7" i="15" s="1"/>
  <c r="B12" i="10" s="1"/>
  <c r="F7" i="18"/>
  <c r="G7" i="18" s="1"/>
  <c r="A7" i="15" a="1"/>
  <c r="A7" i="15" s="1"/>
  <c r="F66" i="10"/>
  <c r="E66" i="10"/>
  <c r="E67" i="10"/>
  <c r="F67" i="10"/>
  <c r="A11" i="10"/>
  <c r="B8" i="18"/>
  <c r="D8" i="18"/>
  <c r="A9" i="18" a="1"/>
  <c r="A9" i="18" s="1"/>
  <c r="B9" i="18" s="1"/>
  <c r="E8" i="18"/>
  <c r="C8" i="18"/>
  <c r="L6" i="15"/>
  <c r="G6" i="15"/>
  <c r="E6" i="15"/>
  <c r="C6" i="15"/>
  <c r="F6" i="15"/>
  <c r="D6" i="15"/>
  <c r="H6" i="15" a="1"/>
  <c r="H6" i="15" s="1"/>
  <c r="I6" i="15" l="1"/>
  <c r="J6" i="15" s="1"/>
  <c r="I8" i="18"/>
  <c r="J8" i="18" s="1"/>
  <c r="F8" i="18"/>
  <c r="G8" i="18" s="1"/>
  <c r="B8" i="15" a="1"/>
  <c r="B8" i="15" s="1"/>
  <c r="B13" i="10" s="1"/>
  <c r="A8" i="15" a="1"/>
  <c r="A8" i="15" s="1"/>
  <c r="M6" i="15"/>
  <c r="A12" i="10"/>
  <c r="D9" i="18"/>
  <c r="E9" i="18"/>
  <c r="C9" i="18"/>
  <c r="F9" i="18" s="1"/>
  <c r="G9" i="18" s="1"/>
  <c r="A10" i="18" a="1"/>
  <c r="A10" i="18" s="1"/>
  <c r="H10" i="18" s="1"/>
  <c r="H9" i="18"/>
  <c r="E7" i="15"/>
  <c r="C7" i="15"/>
  <c r="F7" i="15"/>
  <c r="L7" i="15"/>
  <c r="H7" i="15" a="1"/>
  <c r="H7" i="15" s="1"/>
  <c r="D7" i="15"/>
  <c r="G7" i="15"/>
  <c r="I7" i="15" l="1"/>
  <c r="J7" i="15" s="1"/>
  <c r="B9" i="15" a="1"/>
  <c r="B9" i="15" s="1"/>
  <c r="B14" i="10" s="1"/>
  <c r="I9" i="18"/>
  <c r="J9" i="18" s="1"/>
  <c r="A9" i="15" a="1"/>
  <c r="A9" i="15" s="1"/>
  <c r="M7" i="15"/>
  <c r="E8" i="15"/>
  <c r="K6" i="15" a="1"/>
  <c r="K6" i="15" s="1"/>
  <c r="C11" i="10" s="1"/>
  <c r="C10" i="18"/>
  <c r="A11" i="18" a="1"/>
  <c r="A11" i="18" s="1"/>
  <c r="H11" i="18" s="1"/>
  <c r="D10" i="18"/>
  <c r="B10" i="18"/>
  <c r="E10" i="18"/>
  <c r="C8" i="15"/>
  <c r="A13" i="10"/>
  <c r="F8" i="15"/>
  <c r="D8" i="15"/>
  <c r="G8" i="15"/>
  <c r="H8" i="15" a="1"/>
  <c r="H8" i="15" s="1"/>
  <c r="L8" i="15"/>
  <c r="I8" i="15" l="1"/>
  <c r="J8" i="15" s="1"/>
  <c r="A10" i="15" a="1"/>
  <c r="A10" i="15" s="1"/>
  <c r="F10" i="18"/>
  <c r="G10" i="18" s="1"/>
  <c r="I10" i="18"/>
  <c r="J10" i="18" s="1"/>
  <c r="B10" i="15" a="1"/>
  <c r="B10" i="15" s="1"/>
  <c r="B15" i="10" s="1"/>
  <c r="M8" i="15"/>
  <c r="A14" i="10"/>
  <c r="K7" i="15" a="1"/>
  <c r="K7" i="15" s="1"/>
  <c r="C12" i="10" s="1"/>
  <c r="B11" i="18"/>
  <c r="C11" i="18"/>
  <c r="A12" i="18" a="1"/>
  <c r="A12" i="18" s="1"/>
  <c r="H12" i="18" s="1"/>
  <c r="D11" i="18"/>
  <c r="E11" i="18"/>
  <c r="G9" i="15"/>
  <c r="H9" i="15" a="1"/>
  <c r="H9" i="15" s="1"/>
  <c r="C9" i="15"/>
  <c r="F9" i="15"/>
  <c r="E9" i="15"/>
  <c r="L9" i="15"/>
  <c r="D9" i="15"/>
  <c r="I9" i="15" l="1"/>
  <c r="J9" i="15" s="1"/>
  <c r="A11" i="15" a="1"/>
  <c r="A11" i="15" s="1"/>
  <c r="B11" i="15" a="1"/>
  <c r="B11" i="15" s="1"/>
  <c r="B16" i="10" s="1"/>
  <c r="F11" i="18"/>
  <c r="G11" i="18" s="1"/>
  <c r="I11" i="18"/>
  <c r="J11" i="18" s="1"/>
  <c r="M9" i="15"/>
  <c r="K8" i="15" a="1"/>
  <c r="K8" i="15" s="1"/>
  <c r="C13" i="10" s="1"/>
  <c r="D12" i="18"/>
  <c r="A13" i="18" a="1"/>
  <c r="A13" i="18" s="1"/>
  <c r="H13" i="18" s="1"/>
  <c r="B12" i="18"/>
  <c r="E12" i="18"/>
  <c r="C12" i="18"/>
  <c r="A15" i="10"/>
  <c r="E10" i="15"/>
  <c r="L10" i="15"/>
  <c r="G10" i="15"/>
  <c r="F10" i="15"/>
  <c r="H10" i="15" a="1"/>
  <c r="H10" i="15" s="1"/>
  <c r="C10" i="15"/>
  <c r="D10" i="15"/>
  <c r="I10" i="15" l="1"/>
  <c r="J10" i="15" s="1"/>
  <c r="B12" i="15" a="1"/>
  <c r="B12" i="15" s="1"/>
  <c r="B17" i="10" s="1"/>
  <c r="A12" i="15" a="1"/>
  <c r="A12" i="15" s="1"/>
  <c r="F12" i="18"/>
  <c r="G12" i="18" s="1"/>
  <c r="I12" i="18"/>
  <c r="J12" i="18" s="1"/>
  <c r="M10" i="15"/>
  <c r="A16" i="10"/>
  <c r="K9" i="15" a="1"/>
  <c r="K9" i="15" s="1"/>
  <c r="C14" i="10" s="1"/>
  <c r="B13" i="18"/>
  <c r="D13" i="18"/>
  <c r="E13" i="18"/>
  <c r="A14" i="18" a="1"/>
  <c r="A14" i="18" s="1"/>
  <c r="H14" i="18" s="1"/>
  <c r="C13" i="18"/>
  <c r="D11" i="15"/>
  <c r="H11" i="15" a="1"/>
  <c r="H11" i="15" s="1"/>
  <c r="G11" i="15"/>
  <c r="E11" i="15"/>
  <c r="C11" i="15"/>
  <c r="L11" i="15"/>
  <c r="F11" i="15"/>
  <c r="I11" i="15" l="1"/>
  <c r="J11" i="15" s="1"/>
  <c r="K11" i="15" s="1" a="1"/>
  <c r="K11" i="15" s="1"/>
  <c r="C16" i="10" s="1"/>
  <c r="A13" i="15" a="1"/>
  <c r="A13" i="15" s="1"/>
  <c r="B13" i="15" a="1"/>
  <c r="B13" i="15" s="1"/>
  <c r="B18" i="10" s="1"/>
  <c r="I13" i="18"/>
  <c r="J13" i="18" s="1"/>
  <c r="F13" i="18"/>
  <c r="G13" i="18" s="1"/>
  <c r="M11" i="15"/>
  <c r="E12" i="15"/>
  <c r="K10" i="15" a="1"/>
  <c r="K10" i="15" s="1"/>
  <c r="C15" i="10" s="1"/>
  <c r="D14" i="18"/>
  <c r="B14" i="18"/>
  <c r="A15" i="18" a="1"/>
  <c r="A15" i="18" s="1"/>
  <c r="H15" i="18" s="1"/>
  <c r="E14" i="18"/>
  <c r="C14" i="18"/>
  <c r="C12" i="15"/>
  <c r="L12" i="15"/>
  <c r="G12" i="15"/>
  <c r="F12" i="15"/>
  <c r="A17" i="10"/>
  <c r="D12" i="15"/>
  <c r="H12" i="15" a="1"/>
  <c r="H12" i="15" s="1"/>
  <c r="I12" i="15" l="1"/>
  <c r="J12" i="15" s="1"/>
  <c r="K12" i="15" s="1" a="1"/>
  <c r="K12" i="15" s="1"/>
  <c r="C17" i="10" s="1"/>
  <c r="B14" i="15" a="1"/>
  <c r="B14" i="15" s="1"/>
  <c r="B19" i="10" s="1"/>
  <c r="A14" i="15" a="1"/>
  <c r="A14" i="15" s="1"/>
  <c r="B15" i="15" s="1" a="1"/>
  <c r="B15" i="15" s="1"/>
  <c r="B20" i="10" s="1"/>
  <c r="A15" i="15" a="1"/>
  <c r="A15" i="15" s="1"/>
  <c r="B16" i="15" s="1" a="1"/>
  <c r="B16" i="15" s="1"/>
  <c r="B21" i="10" s="1"/>
  <c r="F14" i="18"/>
  <c r="G14" i="18" s="1"/>
  <c r="I14" i="18"/>
  <c r="J14" i="18" s="1"/>
  <c r="M12" i="15"/>
  <c r="E15" i="18"/>
  <c r="C15" i="18"/>
  <c r="D15" i="18"/>
  <c r="B15" i="18"/>
  <c r="A16" i="18" a="1"/>
  <c r="A16" i="18" s="1"/>
  <c r="H16" i="18" s="1"/>
  <c r="H13" i="15" a="1"/>
  <c r="H13" i="15" s="1"/>
  <c r="C13" i="15"/>
  <c r="I13" i="15" s="1"/>
  <c r="J13" i="15" s="1"/>
  <c r="D13" i="15"/>
  <c r="F13" i="15"/>
  <c r="A18" i="10"/>
  <c r="G13" i="15"/>
  <c r="E13" i="15"/>
  <c r="L13" i="15"/>
  <c r="A16" i="15" l="1" a="1"/>
  <c r="A16" i="15" s="1"/>
  <c r="B17" i="15" s="1" a="1"/>
  <c r="B17" i="15" s="1"/>
  <c r="B22" i="10" s="1"/>
  <c r="I15" i="18"/>
  <c r="J15" i="18" s="1"/>
  <c r="F15" i="18"/>
  <c r="G15" i="18" s="1"/>
  <c r="M13" i="15"/>
  <c r="E16" i="18"/>
  <c r="D16" i="18"/>
  <c r="A17" i="18" a="1"/>
  <c r="A17" i="18" s="1"/>
  <c r="H17" i="18" s="1"/>
  <c r="B16" i="18"/>
  <c r="C16" i="18"/>
  <c r="C14" i="15"/>
  <c r="I14" i="15" s="1"/>
  <c r="J14" i="15" s="1"/>
  <c r="E14" i="15"/>
  <c r="L14" i="15"/>
  <c r="F14" i="15"/>
  <c r="H14" i="15" a="1"/>
  <c r="H14" i="15" s="1"/>
  <c r="D14" i="15"/>
  <c r="A19" i="10"/>
  <c r="G14" i="15"/>
  <c r="A17" i="15" l="1" a="1"/>
  <c r="A17" i="15" s="1"/>
  <c r="F16" i="18"/>
  <c r="G16" i="18" s="1"/>
  <c r="I16" i="18"/>
  <c r="J16" i="18" s="1"/>
  <c r="E19" i="10"/>
  <c r="F19" i="10"/>
  <c r="M14" i="15"/>
  <c r="K13" i="15" a="1"/>
  <c r="K13" i="15" s="1"/>
  <c r="C18" i="10" s="1"/>
  <c r="E17" i="18"/>
  <c r="B17" i="18"/>
  <c r="C17" i="18"/>
  <c r="A18" i="18" a="1"/>
  <c r="A18" i="18" s="1"/>
  <c r="H18" i="18" s="1"/>
  <c r="D17" i="18"/>
  <c r="A20" i="10"/>
  <c r="C15" i="15"/>
  <c r="G15" i="15"/>
  <c r="L15" i="15"/>
  <c r="E15" i="15"/>
  <c r="D15" i="15"/>
  <c r="H15" i="15" a="1"/>
  <c r="H15" i="15" s="1"/>
  <c r="F15" i="15"/>
  <c r="B18" i="15" l="1" a="1"/>
  <c r="B18" i="15" s="1"/>
  <c r="B23" i="10" s="1"/>
  <c r="I15" i="15"/>
  <c r="J15" i="15" s="1"/>
  <c r="K15" i="15" s="1" a="1"/>
  <c r="K15" i="15" s="1"/>
  <c r="C20" i="10" s="1"/>
  <c r="A18" i="15" a="1"/>
  <c r="A18" i="15" s="1"/>
  <c r="I17" i="18"/>
  <c r="J17" i="18" s="1"/>
  <c r="F17" i="18"/>
  <c r="G17" i="18" s="1"/>
  <c r="E20" i="10"/>
  <c r="F20" i="10"/>
  <c r="M15" i="15"/>
  <c r="K14" i="15" a="1"/>
  <c r="K14" i="15" s="1"/>
  <c r="C19" i="10" s="1"/>
  <c r="C18" i="18"/>
  <c r="B18" i="18"/>
  <c r="D18" i="18"/>
  <c r="A19" i="18" a="1"/>
  <c r="A19" i="18" s="1"/>
  <c r="H19" i="18" s="1"/>
  <c r="E18" i="18"/>
  <c r="L16" i="15"/>
  <c r="G16" i="15"/>
  <c r="A21" i="10"/>
  <c r="C16" i="15"/>
  <c r="D16" i="15"/>
  <c r="F16" i="15"/>
  <c r="H16" i="15" a="1"/>
  <c r="H16" i="15" s="1"/>
  <c r="E16" i="15"/>
  <c r="I16" i="15" l="1"/>
  <c r="J16" i="15" s="1"/>
  <c r="A19" i="15" a="1"/>
  <c r="A19" i="15" s="1"/>
  <c r="I19" i="15" s="1"/>
  <c r="J19" i="15" s="1"/>
  <c r="I18" i="15"/>
  <c r="J18" i="15" s="1"/>
  <c r="B19" i="15" a="1"/>
  <c r="B19" i="15" s="1"/>
  <c r="B24" i="10" s="1"/>
  <c r="I18" i="18"/>
  <c r="J18" i="18" s="1"/>
  <c r="F18" i="18"/>
  <c r="G18" i="18" s="1"/>
  <c r="F21" i="10"/>
  <c r="E21" i="10"/>
  <c r="M16" i="15"/>
  <c r="E19" i="18"/>
  <c r="A20" i="18" a="1"/>
  <c r="A20" i="18" s="1"/>
  <c r="H20" i="18" s="1"/>
  <c r="D19" i="18"/>
  <c r="B19" i="18"/>
  <c r="C19" i="18"/>
  <c r="A22" i="10"/>
  <c r="E17" i="15"/>
  <c r="L17" i="15"/>
  <c r="F17" i="15"/>
  <c r="H17" i="15" a="1"/>
  <c r="H17" i="15" s="1"/>
  <c r="D17" i="15"/>
  <c r="C17" i="15"/>
  <c r="G17" i="15"/>
  <c r="I17" i="15" l="1"/>
  <c r="I19" i="18"/>
  <c r="J19" i="18" s="1"/>
  <c r="F19" i="18"/>
  <c r="G19" i="18" s="1"/>
  <c r="F22" i="10"/>
  <c r="E22" i="10"/>
  <c r="M17" i="15"/>
  <c r="K16" i="15" a="1"/>
  <c r="K16" i="15" s="1"/>
  <c r="C21" i="10" s="1"/>
  <c r="B20" i="18"/>
  <c r="E20" i="18"/>
  <c r="A21" i="18" a="1"/>
  <c r="A21" i="18" s="1"/>
  <c r="H21" i="18" s="1"/>
  <c r="D20" i="18"/>
  <c r="C20" i="18"/>
  <c r="A23" i="10"/>
  <c r="H18" i="15" a="1"/>
  <c r="H18" i="15" s="1"/>
  <c r="L18" i="15"/>
  <c r="G18" i="15"/>
  <c r="E18" i="15"/>
  <c r="C18" i="15"/>
  <c r="D18" i="15"/>
  <c r="F18" i="15"/>
  <c r="J17" i="15" l="1"/>
  <c r="K17" i="15" s="1" a="1"/>
  <c r="K17" i="15" s="1"/>
  <c r="C22" i="10" s="1"/>
  <c r="F20" i="18"/>
  <c r="G20" i="18" s="1"/>
  <c r="I20" i="18"/>
  <c r="J20" i="18" s="1"/>
  <c r="E23" i="10"/>
  <c r="F23" i="10"/>
  <c r="K18" i="15" a="1"/>
  <c r="K18" i="15" s="1"/>
  <c r="C23" i="10" s="1"/>
  <c r="M18" i="15"/>
  <c r="A25" i="10"/>
  <c r="A22" i="18" a="1"/>
  <c r="A22" i="18" s="1"/>
  <c r="H22" i="18" s="1"/>
  <c r="B21" i="18"/>
  <c r="C21" i="18"/>
  <c r="D21" i="18"/>
  <c r="E21" i="18"/>
  <c r="E19" i="15"/>
  <c r="L19" i="15"/>
  <c r="A24" i="10"/>
  <c r="D19" i="15"/>
  <c r="H19" i="15" a="1"/>
  <c r="H19" i="15" s="1"/>
  <c r="C19" i="15"/>
  <c r="F19" i="15"/>
  <c r="G19" i="15"/>
  <c r="I21" i="18" l="1"/>
  <c r="J21" i="18" s="1"/>
  <c r="F21" i="18"/>
  <c r="G21" i="18" s="1"/>
  <c r="E24" i="10"/>
  <c r="F24" i="10"/>
  <c r="F25" i="10"/>
  <c r="E25" i="10"/>
  <c r="M19" i="15"/>
  <c r="D20" i="15"/>
  <c r="F20" i="15"/>
  <c r="E20" i="15"/>
  <c r="L20" i="15"/>
  <c r="H20" i="15" a="1"/>
  <c r="H20" i="15" s="1"/>
  <c r="G20" i="15"/>
  <c r="F21" i="15"/>
  <c r="C20" i="15"/>
  <c r="D22" i="18"/>
  <c r="E22" i="18"/>
  <c r="A23" i="18" a="1"/>
  <c r="A23" i="18" s="1"/>
  <c r="H23" i="18" s="1"/>
  <c r="C22" i="18"/>
  <c r="B22" i="18"/>
  <c r="F22" i="18" l="1"/>
  <c r="G22" i="18" s="1"/>
  <c r="I22" i="18"/>
  <c r="J22" i="18" s="1"/>
  <c r="M20" i="15"/>
  <c r="K20" i="15" a="1"/>
  <c r="K20" i="15" s="1"/>
  <c r="C25" i="10" s="1"/>
  <c r="E21" i="15"/>
  <c r="G21" i="15"/>
  <c r="D21" i="15"/>
  <c r="H21" i="15" a="1"/>
  <c r="H21" i="15" s="1"/>
  <c r="L21" i="15"/>
  <c r="C22" i="15"/>
  <c r="C21" i="15"/>
  <c r="A26" i="10"/>
  <c r="K19" i="15" a="1"/>
  <c r="K19" i="15" s="1"/>
  <c r="C24" i="10" s="1"/>
  <c r="D23" i="18"/>
  <c r="E23" i="18"/>
  <c r="C23" i="18"/>
  <c r="B23" i="18"/>
  <c r="A24" i="18" a="1"/>
  <c r="A24" i="18" s="1"/>
  <c r="H24" i="18" s="1"/>
  <c r="F23" i="18" l="1"/>
  <c r="G23" i="18" s="1"/>
  <c r="I23" i="18"/>
  <c r="J23" i="18" s="1"/>
  <c r="F26" i="10"/>
  <c r="E26" i="10"/>
  <c r="K21" i="15" a="1"/>
  <c r="K21" i="15" s="1"/>
  <c r="C26" i="10" s="1"/>
  <c r="M21" i="15"/>
  <c r="F22" i="15"/>
  <c r="H22" i="15" a="1"/>
  <c r="H22" i="15" s="1"/>
  <c r="D22" i="15"/>
  <c r="L22" i="15"/>
  <c r="A27" i="10"/>
  <c r="C23" i="15"/>
  <c r="G22" i="15"/>
  <c r="E22" i="15"/>
  <c r="C24" i="18"/>
  <c r="A25" i="18" a="1"/>
  <c r="A25" i="18" s="1"/>
  <c r="H25" i="18" s="1"/>
  <c r="B24" i="18"/>
  <c r="D24" i="18"/>
  <c r="E24" i="18"/>
  <c r="F24" i="18" l="1"/>
  <c r="G24" i="18" s="1"/>
  <c r="I24" i="18"/>
  <c r="J24" i="18" s="1"/>
  <c r="E27" i="10"/>
  <c r="F27" i="10"/>
  <c r="M22" i="15"/>
  <c r="K22" i="15" a="1"/>
  <c r="K22" i="15" s="1"/>
  <c r="C27" i="10" s="1"/>
  <c r="A29" i="10"/>
  <c r="F23" i="15"/>
  <c r="A28" i="10"/>
  <c r="H23" i="15" a="1"/>
  <c r="H23" i="15" s="1"/>
  <c r="D23" i="15"/>
  <c r="G23" i="15"/>
  <c r="E23" i="15"/>
  <c r="L23" i="15"/>
  <c r="A26" i="18" a="1"/>
  <c r="A26" i="18" s="1"/>
  <c r="C25" i="18"/>
  <c r="E25" i="18"/>
  <c r="B25" i="18"/>
  <c r="D25" i="18"/>
  <c r="H26" i="18" l="1"/>
  <c r="A27" i="18" a="1"/>
  <c r="A27" i="18" s="1"/>
  <c r="H27" i="18" s="1"/>
  <c r="I25" i="18"/>
  <c r="J25" i="18" s="1"/>
  <c r="F25" i="18"/>
  <c r="G25" i="18" s="1"/>
  <c r="F29" i="10"/>
  <c r="E29" i="10"/>
  <c r="E28" i="10"/>
  <c r="F28" i="10"/>
  <c r="K23" i="15" a="1"/>
  <c r="K23" i="15" s="1"/>
  <c r="C28" i="10" s="1"/>
  <c r="E24" i="15"/>
  <c r="G24" i="15"/>
  <c r="C24" i="15"/>
  <c r="H24" i="15" a="1"/>
  <c r="H24" i="15" s="1"/>
  <c r="M23" i="15"/>
  <c r="L24" i="15"/>
  <c r="F24" i="15"/>
  <c r="D25" i="15"/>
  <c r="D24" i="15"/>
  <c r="B26" i="18"/>
  <c r="E26" i="18"/>
  <c r="D26" i="18"/>
  <c r="C26" i="18"/>
  <c r="I26" i="18" l="1"/>
  <c r="J26" i="18" s="1"/>
  <c r="F26" i="18"/>
  <c r="G26" i="18" s="1"/>
  <c r="M24" i="15"/>
  <c r="H26" i="15" a="1"/>
  <c r="H26" i="15" s="1"/>
  <c r="F25" i="15"/>
  <c r="A30" i="10"/>
  <c r="E25" i="15"/>
  <c r="L25" i="15"/>
  <c r="M25" i="15" s="1"/>
  <c r="K24" i="15" a="1"/>
  <c r="K24" i="15" s="1"/>
  <c r="C29" i="10" s="1"/>
  <c r="H25" i="15" a="1"/>
  <c r="H25" i="15" s="1"/>
  <c r="C25" i="15"/>
  <c r="G25" i="15"/>
  <c r="A28" i="18" a="1"/>
  <c r="A28" i="18" s="1"/>
  <c r="H28" i="18" s="1"/>
  <c r="B27" i="18"/>
  <c r="C27" i="18"/>
  <c r="E27" i="18"/>
  <c r="D27" i="18"/>
  <c r="I27" i="18" l="1"/>
  <c r="J27" i="18" s="1"/>
  <c r="E12" i="10" s="1"/>
  <c r="F27" i="18"/>
  <c r="G27" i="18" s="1"/>
  <c r="F12" i="10" s="1"/>
  <c r="F30" i="10"/>
  <c r="E30" i="10"/>
  <c r="K25" i="15" a="1"/>
  <c r="K25" i="15" s="1"/>
  <c r="C30" i="10" s="1"/>
  <c r="F26" i="15"/>
  <c r="L26" i="15"/>
  <c r="G26" i="15"/>
  <c r="C26" i="15"/>
  <c r="C27" i="15"/>
  <c r="A31" i="10"/>
  <c r="D26" i="15"/>
  <c r="E26" i="15"/>
  <c r="A29" i="18" a="1"/>
  <c r="A29" i="18" s="1"/>
  <c r="H29" i="18" s="1"/>
  <c r="E28" i="18"/>
  <c r="B28" i="18"/>
  <c r="C28" i="18"/>
  <c r="D28" i="18"/>
  <c r="F28" i="18" l="1"/>
  <c r="G28" i="18" s="1"/>
  <c r="I28" i="18"/>
  <c r="J28" i="18" s="1"/>
  <c r="E31" i="10"/>
  <c r="F31" i="10"/>
  <c r="M26" i="15"/>
  <c r="K26" i="15" a="1"/>
  <c r="K26" i="15" s="1"/>
  <c r="C31" i="10" s="1"/>
  <c r="L27" i="15"/>
  <c r="H27" i="15" a="1"/>
  <c r="H27" i="15" s="1"/>
  <c r="A32" i="10"/>
  <c r="E27" i="15"/>
  <c r="F27" i="15"/>
  <c r="D27" i="15"/>
  <c r="G27" i="15"/>
  <c r="D28" i="15"/>
  <c r="C29" i="18"/>
  <c r="B29" i="18"/>
  <c r="A30" i="18" a="1"/>
  <c r="A30" i="18" s="1"/>
  <c r="H30" i="18" s="1"/>
  <c r="E29" i="18"/>
  <c r="D29" i="18"/>
  <c r="F29" i="18" l="1"/>
  <c r="G29" i="18" s="1"/>
  <c r="I29" i="18"/>
  <c r="J29" i="18" s="1"/>
  <c r="E32" i="10"/>
  <c r="F32" i="10"/>
  <c r="M27" i="15"/>
  <c r="K27" i="15" a="1"/>
  <c r="K27" i="15" s="1"/>
  <c r="C32" i="10" s="1"/>
  <c r="H29" i="15" a="1"/>
  <c r="H29" i="15" s="1"/>
  <c r="F28" i="15"/>
  <c r="C28" i="15"/>
  <c r="E28" i="15"/>
  <c r="G28" i="15"/>
  <c r="L28" i="15"/>
  <c r="M28" i="15" s="1"/>
  <c r="H28" i="15" a="1"/>
  <c r="H28" i="15" s="1"/>
  <c r="A33" i="10"/>
  <c r="B30" i="18"/>
  <c r="C30" i="18"/>
  <c r="E30" i="18"/>
  <c r="D30" i="18"/>
  <c r="A31" i="18" a="1"/>
  <c r="A31" i="18" s="1"/>
  <c r="H31" i="18" s="1"/>
  <c r="I30" i="18" l="1"/>
  <c r="J30" i="18" s="1"/>
  <c r="F30" i="18"/>
  <c r="G30" i="18" s="1"/>
  <c r="F33" i="10"/>
  <c r="E33" i="10"/>
  <c r="K28" i="15" a="1"/>
  <c r="K28" i="15" s="1"/>
  <c r="C33" i="10" s="1"/>
  <c r="A35" i="10"/>
  <c r="F29" i="15"/>
  <c r="A34" i="10"/>
  <c r="G29" i="15"/>
  <c r="D29" i="15"/>
  <c r="C29" i="15"/>
  <c r="E29" i="15"/>
  <c r="L29" i="15"/>
  <c r="A32" i="18" a="1"/>
  <c r="A32" i="18" s="1"/>
  <c r="H32" i="18" s="1"/>
  <c r="D31" i="18"/>
  <c r="B31" i="18"/>
  <c r="E31" i="18"/>
  <c r="C31" i="18"/>
  <c r="F31" i="18" l="1"/>
  <c r="G31" i="18" s="1"/>
  <c r="I31" i="18"/>
  <c r="J31" i="18" s="1"/>
  <c r="F34" i="10"/>
  <c r="E34" i="10"/>
  <c r="E35" i="10"/>
  <c r="F35" i="10"/>
  <c r="M29" i="15"/>
  <c r="C30" i="15"/>
  <c r="G30" i="15"/>
  <c r="K29" i="15" a="1"/>
  <c r="K29" i="15" s="1"/>
  <c r="C34" i="10" s="1"/>
  <c r="L30" i="15"/>
  <c r="E30" i="15"/>
  <c r="D30" i="15"/>
  <c r="F30" i="15"/>
  <c r="H31" i="15" a="1"/>
  <c r="H31" i="15" s="1"/>
  <c r="H30" i="15" a="1"/>
  <c r="H30" i="15" s="1"/>
  <c r="B32" i="18"/>
  <c r="D32" i="18"/>
  <c r="C32" i="18"/>
  <c r="E32" i="18"/>
  <c r="A33" i="18" a="1"/>
  <c r="A33" i="18" s="1"/>
  <c r="H33" i="18" s="1"/>
  <c r="I32" i="18" l="1"/>
  <c r="J32" i="18" s="1"/>
  <c r="F32" i="18"/>
  <c r="G32" i="18" s="1"/>
  <c r="M30" i="15"/>
  <c r="K30" i="15" a="1"/>
  <c r="K30" i="15" s="1"/>
  <c r="C35" i="10" s="1"/>
  <c r="L31" i="15"/>
  <c r="E31" i="15"/>
  <c r="C31" i="15"/>
  <c r="G31" i="15"/>
  <c r="F31" i="15"/>
  <c r="D31" i="15"/>
  <c r="A36" i="10"/>
  <c r="F32" i="15"/>
  <c r="B33" i="18"/>
  <c r="D33" i="18"/>
  <c r="C33" i="18"/>
  <c r="A34" i="18" a="1"/>
  <c r="A34" i="18" s="1"/>
  <c r="H34" i="18" s="1"/>
  <c r="E33" i="18"/>
  <c r="I33" i="18" l="1"/>
  <c r="J33" i="18" s="1"/>
  <c r="F33" i="18"/>
  <c r="G33" i="18" s="1"/>
  <c r="E36" i="10"/>
  <c r="F36" i="10"/>
  <c r="K31" i="15" a="1"/>
  <c r="K31" i="15" s="1"/>
  <c r="C36" i="10" s="1"/>
  <c r="M31" i="15"/>
  <c r="H32" i="15" a="1"/>
  <c r="H32" i="15" s="1"/>
  <c r="C32" i="15"/>
  <c r="L32" i="15"/>
  <c r="G32" i="15"/>
  <c r="D32" i="15"/>
  <c r="E32" i="15"/>
  <c r="A37" i="10"/>
  <c r="A35" i="18" a="1"/>
  <c r="A35" i="18" s="1"/>
  <c r="H35" i="18" s="1"/>
  <c r="B34" i="18"/>
  <c r="E34" i="18"/>
  <c r="D34" i="18"/>
  <c r="C34" i="18"/>
  <c r="F34" i="18" l="1"/>
  <c r="G34" i="18" s="1"/>
  <c r="I34" i="18"/>
  <c r="J34" i="18" s="1"/>
  <c r="F37" i="10"/>
  <c r="E37" i="10"/>
  <c r="M32" i="15"/>
  <c r="K32" i="15" a="1"/>
  <c r="K32" i="15" s="1"/>
  <c r="C37" i="10" s="1"/>
  <c r="F33" i="15"/>
  <c r="E33" i="15"/>
  <c r="G33" i="15"/>
  <c r="C33" i="15"/>
  <c r="D33" i="15"/>
  <c r="L33" i="15"/>
  <c r="A39" i="10"/>
  <c r="H33" i="15" a="1"/>
  <c r="H33" i="15" s="1"/>
  <c r="A38" i="10"/>
  <c r="B35" i="18"/>
  <c r="D35" i="18"/>
  <c r="E35" i="18"/>
  <c r="C35" i="18"/>
  <c r="A36" i="18" a="1"/>
  <c r="A36" i="18" s="1"/>
  <c r="H36" i="18" s="1"/>
  <c r="F35" i="18" l="1"/>
  <c r="G35" i="18" s="1"/>
  <c r="I35" i="18"/>
  <c r="J35" i="18" s="1"/>
  <c r="E39" i="10"/>
  <c r="F39" i="10"/>
  <c r="F38" i="10"/>
  <c r="E38" i="10"/>
  <c r="K33" i="15" a="1"/>
  <c r="K33" i="15" s="1"/>
  <c r="C38" i="10" s="1"/>
  <c r="M33" i="15"/>
  <c r="E34" i="15"/>
  <c r="G34" i="15"/>
  <c r="L34" i="15"/>
  <c r="D34" i="15"/>
  <c r="C34" i="15"/>
  <c r="H34" i="15" a="1"/>
  <c r="H34" i="15" s="1"/>
  <c r="F34" i="15"/>
  <c r="A37" i="18" a="1"/>
  <c r="A37" i="18" s="1"/>
  <c r="H37" i="18" s="1"/>
  <c r="B36" i="18"/>
  <c r="D36" i="18"/>
  <c r="E36" i="18"/>
  <c r="C36" i="18"/>
  <c r="F36" i="18" l="1"/>
  <c r="G36" i="18" s="1"/>
  <c r="I36" i="18"/>
  <c r="J36" i="18" s="1"/>
  <c r="M34" i="15"/>
  <c r="K34" i="15" a="1"/>
  <c r="K34" i="15" s="1"/>
  <c r="C39" i="10" s="1"/>
  <c r="C35" i="15"/>
  <c r="D35" i="15"/>
  <c r="G35" i="15"/>
  <c r="H35" i="15" a="1"/>
  <c r="H35" i="15" s="1"/>
  <c r="A40" i="10"/>
  <c r="F35" i="15"/>
  <c r="E35" i="15"/>
  <c r="L35" i="15"/>
  <c r="E37" i="18"/>
  <c r="C37" i="18"/>
  <c r="B37" i="18"/>
  <c r="D37" i="18"/>
  <c r="A38" i="18" a="1"/>
  <c r="A38" i="18" s="1"/>
  <c r="H38" i="18" s="1"/>
  <c r="I37" i="18" l="1"/>
  <c r="J37" i="18" s="1"/>
  <c r="F37" i="18"/>
  <c r="G37" i="18" s="1"/>
  <c r="E40" i="10"/>
  <c r="F40" i="10"/>
  <c r="M35" i="15"/>
  <c r="K35" i="15" a="1"/>
  <c r="K35" i="15" s="1"/>
  <c r="C40" i="10" s="1"/>
  <c r="E36" i="15"/>
  <c r="F36" i="15"/>
  <c r="A41" i="10"/>
  <c r="G36" i="15"/>
  <c r="C36" i="15"/>
  <c r="D36" i="15"/>
  <c r="L36" i="15"/>
  <c r="H36" i="15" a="1"/>
  <c r="H36" i="15" s="1"/>
  <c r="B38" i="18"/>
  <c r="C38" i="18"/>
  <c r="E38" i="18"/>
  <c r="D38" i="18"/>
  <c r="A39" i="18" a="1"/>
  <c r="A39" i="18" s="1"/>
  <c r="H39" i="18" s="1"/>
  <c r="F38" i="18" l="1"/>
  <c r="G38" i="18" s="1"/>
  <c r="I38" i="18"/>
  <c r="J38" i="18" s="1"/>
  <c r="F41" i="10"/>
  <c r="E41" i="10"/>
  <c r="K36" i="15" a="1"/>
  <c r="K36" i="15" s="1"/>
  <c r="C41" i="10" s="1"/>
  <c r="M36" i="15"/>
  <c r="L38" i="15"/>
  <c r="D38" i="15"/>
  <c r="E38" i="15"/>
  <c r="F38" i="15"/>
  <c r="G38" i="15"/>
  <c r="A43" i="10"/>
  <c r="H38" i="15" a="1"/>
  <c r="H38" i="15" s="1"/>
  <c r="C38" i="15"/>
  <c r="A44" i="10"/>
  <c r="C37" i="15"/>
  <c r="G37" i="15"/>
  <c r="E37" i="15"/>
  <c r="H37" i="15" a="1"/>
  <c r="H37" i="15" s="1"/>
  <c r="A42" i="10"/>
  <c r="F37" i="15"/>
  <c r="L37" i="15"/>
  <c r="D37" i="15"/>
  <c r="B39" i="18"/>
  <c r="E39" i="18"/>
  <c r="C39" i="18"/>
  <c r="A40" i="18" a="1"/>
  <c r="A40" i="18" s="1"/>
  <c r="H40" i="18" s="1"/>
  <c r="D39" i="18"/>
  <c r="I39" i="18" l="1"/>
  <c r="J39" i="18" s="1"/>
  <c r="F39" i="18"/>
  <c r="G39" i="18" s="1"/>
  <c r="F42" i="10"/>
  <c r="E42" i="10"/>
  <c r="E43" i="10"/>
  <c r="F43" i="10"/>
  <c r="E44" i="10"/>
  <c r="F44" i="10"/>
  <c r="K37" i="15" a="1"/>
  <c r="K37" i="15" s="1"/>
  <c r="C42" i="10" s="1"/>
  <c r="K38" i="15" a="1"/>
  <c r="K38" i="15" s="1"/>
  <c r="C43" i="10" s="1"/>
  <c r="M38" i="15"/>
  <c r="L39" i="15"/>
  <c r="M37" i="15"/>
  <c r="E40" i="15"/>
  <c r="H39" i="15" a="1"/>
  <c r="H39" i="15" s="1"/>
  <c r="C39" i="15"/>
  <c r="G39" i="15"/>
  <c r="F39" i="15"/>
  <c r="D39" i="15"/>
  <c r="E39" i="15"/>
  <c r="E40" i="18"/>
  <c r="A41" i="18" a="1"/>
  <c r="A41" i="18" s="1"/>
  <c r="H41" i="18" s="1"/>
  <c r="D40" i="18"/>
  <c r="B40" i="18"/>
  <c r="C40" i="18"/>
  <c r="F40" i="18" l="1"/>
  <c r="G40" i="18" s="1"/>
  <c r="I40" i="18"/>
  <c r="J40" i="18" s="1"/>
  <c r="K39" i="15" a="1"/>
  <c r="K39" i="15" s="1"/>
  <c r="C44" i="10" s="1"/>
  <c r="M39" i="15"/>
  <c r="F40" i="15"/>
  <c r="L40" i="15"/>
  <c r="H40" i="15" a="1"/>
  <c r="H40" i="15" s="1"/>
  <c r="C40" i="15"/>
  <c r="A45" i="10"/>
  <c r="D40" i="15"/>
  <c r="G40" i="15"/>
  <c r="A46" i="10"/>
  <c r="D41" i="18"/>
  <c r="C41" i="18"/>
  <c r="E41" i="18"/>
  <c r="A42" i="18" a="1"/>
  <c r="A42" i="18" s="1"/>
  <c r="H42" i="18" s="1"/>
  <c r="B41" i="18"/>
  <c r="F41" i="18" l="1"/>
  <c r="G41" i="18" s="1"/>
  <c r="I41" i="18"/>
  <c r="J41" i="18" s="1"/>
  <c r="F46" i="10"/>
  <c r="E46" i="10"/>
  <c r="F45" i="10"/>
  <c r="E45" i="10"/>
  <c r="K40" i="15" a="1"/>
  <c r="K40" i="15" s="1"/>
  <c r="C45" i="10" s="1"/>
  <c r="M40" i="15"/>
  <c r="G41" i="15"/>
  <c r="C41" i="15"/>
  <c r="L41" i="15"/>
  <c r="D41" i="15"/>
  <c r="D42" i="15"/>
  <c r="E41" i="15"/>
  <c r="F41" i="15"/>
  <c r="H41" i="15" a="1"/>
  <c r="H41" i="15" s="1"/>
  <c r="E42" i="18"/>
  <c r="A43" i="18" a="1"/>
  <c r="A43" i="18" s="1"/>
  <c r="B43" i="18" s="1"/>
  <c r="B42" i="18"/>
  <c r="C42" i="18"/>
  <c r="D42" i="18"/>
  <c r="I42" i="18" s="1"/>
  <c r="J42" i="18" s="1"/>
  <c r="F42" i="18" l="1"/>
  <c r="G42" i="18" s="1"/>
  <c r="M41" i="15"/>
  <c r="K41" i="15" a="1"/>
  <c r="K41" i="15" s="1"/>
  <c r="C46" i="10" s="1"/>
  <c r="E42" i="15"/>
  <c r="L42" i="15"/>
  <c r="M42" i="15" s="1"/>
  <c r="H42" i="15" a="1"/>
  <c r="H42" i="15" s="1"/>
  <c r="G42" i="15"/>
  <c r="F42" i="15"/>
  <c r="A48" i="10"/>
  <c r="A47" i="10"/>
  <c r="C42" i="15"/>
  <c r="H43" i="18"/>
  <c r="E43" i="18"/>
  <c r="C43" i="18"/>
  <c r="F43" i="18" s="1"/>
  <c r="G43" i="18" s="1"/>
  <c r="D43" i="18"/>
  <c r="A44" i="18" a="1"/>
  <c r="A44" i="18" s="1"/>
  <c r="H44" i="18" s="1"/>
  <c r="I43" i="18" l="1"/>
  <c r="J43" i="18" s="1"/>
  <c r="E47" i="10"/>
  <c r="F47" i="10"/>
  <c r="E48" i="10"/>
  <c r="F48" i="10"/>
  <c r="K42" i="15" a="1"/>
  <c r="K42" i="15" s="1"/>
  <c r="C47" i="10" s="1"/>
  <c r="A49" i="10"/>
  <c r="F43" i="15"/>
  <c r="L43" i="15"/>
  <c r="D43" i="15"/>
  <c r="G43" i="15"/>
  <c r="C43" i="15"/>
  <c r="H43" i="15" a="1"/>
  <c r="H43" i="15" s="1"/>
  <c r="E43" i="15"/>
  <c r="E44" i="18"/>
  <c r="C44" i="18"/>
  <c r="D44" i="18"/>
  <c r="A45" i="18" a="1"/>
  <c r="A45" i="18" s="1"/>
  <c r="H45" i="18" s="1"/>
  <c r="B44" i="18"/>
  <c r="I44" i="18" l="1"/>
  <c r="J44" i="18" s="1"/>
  <c r="F44" i="18"/>
  <c r="G44" i="18" s="1"/>
  <c r="F49" i="10"/>
  <c r="E49" i="10"/>
  <c r="K43" i="15" a="1"/>
  <c r="K43" i="15" s="1"/>
  <c r="C48" i="10" s="1"/>
  <c r="M43" i="15"/>
  <c r="A50" i="10"/>
  <c r="E44" i="15"/>
  <c r="H44" i="15" a="1"/>
  <c r="H44" i="15" s="1"/>
  <c r="F44" i="15"/>
  <c r="C44" i="15"/>
  <c r="L44" i="15"/>
  <c r="D44" i="15"/>
  <c r="G44" i="15"/>
  <c r="A46" i="18" a="1"/>
  <c r="A46" i="18" s="1"/>
  <c r="H46" i="18" s="1"/>
  <c r="D45" i="18"/>
  <c r="E45" i="18"/>
  <c r="C45" i="18"/>
  <c r="B45" i="18"/>
  <c r="F45" i="18" l="1"/>
  <c r="G45" i="18" s="1"/>
  <c r="I45" i="18"/>
  <c r="J45" i="18" s="1"/>
  <c r="F50" i="10"/>
  <c r="E50" i="10"/>
  <c r="K44" i="15" a="1"/>
  <c r="K44" i="15" s="1"/>
  <c r="C49" i="10" s="1"/>
  <c r="M44" i="15"/>
  <c r="D45" i="15"/>
  <c r="F45" i="15"/>
  <c r="H45" i="15" a="1"/>
  <c r="H45" i="15" s="1"/>
  <c r="L45" i="15"/>
  <c r="G45" i="15"/>
  <c r="G46" i="15"/>
  <c r="C45" i="15"/>
  <c r="E45" i="15"/>
  <c r="A47" i="18" a="1"/>
  <c r="A47" i="18" s="1"/>
  <c r="H47" i="18" s="1"/>
  <c r="D46" i="18"/>
  <c r="E46" i="18"/>
  <c r="B46" i="18"/>
  <c r="C46" i="18"/>
  <c r="I46" i="18" l="1"/>
  <c r="J46" i="18" s="1"/>
  <c r="F46" i="18"/>
  <c r="G46" i="18" s="1"/>
  <c r="K45" i="15" a="1"/>
  <c r="K45" i="15" s="1"/>
  <c r="C50" i="10" s="1"/>
  <c r="M45" i="15"/>
  <c r="E46" i="15"/>
  <c r="H46" i="15" a="1"/>
  <c r="H46" i="15" s="1"/>
  <c r="D46" i="15"/>
  <c r="C46" i="15"/>
  <c r="A51" i="10"/>
  <c r="F46" i="15"/>
  <c r="L46" i="15"/>
  <c r="M46" i="15" s="1"/>
  <c r="A52" i="10"/>
  <c r="C47" i="18"/>
  <c r="A48" i="18" a="1"/>
  <c r="A48" i="18" s="1"/>
  <c r="H48" i="18" s="1"/>
  <c r="D47" i="18"/>
  <c r="E47" i="18"/>
  <c r="B47" i="18"/>
  <c r="F47" i="18" l="1"/>
  <c r="G47" i="18" s="1"/>
  <c r="I47" i="18"/>
  <c r="J47" i="18" s="1"/>
  <c r="E51" i="10"/>
  <c r="F51" i="10"/>
  <c r="E52" i="10"/>
  <c r="F52" i="10"/>
  <c r="K46" i="15" a="1"/>
  <c r="K46" i="15" s="1"/>
  <c r="C51" i="10" s="1"/>
  <c r="C47" i="15"/>
  <c r="E47" i="15"/>
  <c r="F47" i="15"/>
  <c r="L47" i="15"/>
  <c r="H47" i="15" a="1"/>
  <c r="H47" i="15" s="1"/>
  <c r="D47" i="15"/>
  <c r="G47" i="15"/>
  <c r="A53" i="10"/>
  <c r="E48" i="18"/>
  <c r="B48" i="18"/>
  <c r="D48" i="18"/>
  <c r="C48" i="18"/>
  <c r="A49" i="18" a="1"/>
  <c r="A49" i="18" s="1"/>
  <c r="H49" i="18" s="1"/>
  <c r="F48" i="18" l="1"/>
  <c r="G48" i="18" s="1"/>
  <c r="I48" i="18"/>
  <c r="J48" i="18" s="1"/>
  <c r="F53" i="10"/>
  <c r="E53" i="10"/>
  <c r="K47" i="15" a="1"/>
  <c r="K47" i="15" s="1"/>
  <c r="C52" i="10" s="1"/>
  <c r="M47" i="15"/>
  <c r="L48" i="15"/>
  <c r="G48" i="15"/>
  <c r="L49" i="15"/>
  <c r="E48" i="15"/>
  <c r="F48" i="15"/>
  <c r="C48" i="15"/>
  <c r="H48" i="15" a="1"/>
  <c r="H48" i="15" s="1"/>
  <c r="D48" i="15"/>
  <c r="A50" i="18" a="1"/>
  <c r="A50" i="18" s="1"/>
  <c r="H50" i="18" s="1"/>
  <c r="C49" i="18"/>
  <c r="E49" i="18"/>
  <c r="D49" i="18"/>
  <c r="B49" i="18"/>
  <c r="I49" i="18" l="1"/>
  <c r="J49" i="18" s="1"/>
  <c r="F49" i="18"/>
  <c r="G49" i="18" s="1"/>
  <c r="K48" i="15" a="1"/>
  <c r="K48" i="15" s="1"/>
  <c r="C53" i="10" s="1"/>
  <c r="M48" i="15"/>
  <c r="A55" i="10"/>
  <c r="D49" i="15"/>
  <c r="M49" i="15" s="1"/>
  <c r="E49" i="15"/>
  <c r="H49" i="15" a="1"/>
  <c r="H49" i="15" s="1"/>
  <c r="C49" i="15"/>
  <c r="F49" i="15"/>
  <c r="A54" i="10"/>
  <c r="G49" i="15"/>
  <c r="A51" i="18" a="1"/>
  <c r="A51" i="18" s="1"/>
  <c r="H51" i="18" s="1"/>
  <c r="B50" i="18"/>
  <c r="D50" i="18"/>
  <c r="E50" i="18"/>
  <c r="C50" i="18"/>
  <c r="I50" i="18" l="1"/>
  <c r="J50" i="18" s="1"/>
  <c r="F50" i="18"/>
  <c r="G50" i="18" s="1"/>
  <c r="E55" i="10"/>
  <c r="F55" i="10"/>
  <c r="F54" i="10"/>
  <c r="E54" i="10"/>
  <c r="K49" i="15" a="1"/>
  <c r="K49" i="15" s="1"/>
  <c r="C54" i="10" s="1"/>
  <c r="A56" i="10"/>
  <c r="F50" i="15"/>
  <c r="C50" i="15"/>
  <c r="D50" i="15"/>
  <c r="H50" i="15" a="1"/>
  <c r="H50" i="15" s="1"/>
  <c r="G50" i="15"/>
  <c r="E50" i="15"/>
  <c r="L50" i="15"/>
  <c r="M50" i="15" s="1"/>
  <c r="A52" i="18" a="1"/>
  <c r="A52" i="18" s="1"/>
  <c r="H52" i="18" s="1"/>
  <c r="E51" i="18"/>
  <c r="B51" i="18"/>
  <c r="C51" i="18"/>
  <c r="D51" i="18"/>
  <c r="F51" i="18" l="1"/>
  <c r="G51" i="18" s="1"/>
  <c r="I51" i="18"/>
  <c r="J51" i="18" s="1"/>
  <c r="E56" i="10"/>
  <c r="F56" i="10"/>
  <c r="K50" i="15" a="1"/>
  <c r="K50" i="15" s="1"/>
  <c r="C55" i="10" s="1"/>
  <c r="C51" i="15"/>
  <c r="G51" i="15"/>
  <c r="F51" i="15"/>
  <c r="D51" i="15"/>
  <c r="H51" i="15" a="1"/>
  <c r="H51" i="15" s="1"/>
  <c r="L51" i="15"/>
  <c r="E51" i="15"/>
  <c r="A53" i="18" a="1"/>
  <c r="A53" i="18" s="1"/>
  <c r="H53" i="18" s="1"/>
  <c r="C52" i="18"/>
  <c r="E52" i="18"/>
  <c r="D52" i="18"/>
  <c r="B52" i="18"/>
  <c r="F52" i="18" l="1"/>
  <c r="G52" i="18" s="1"/>
  <c r="F15" i="10" s="1"/>
  <c r="I52" i="18"/>
  <c r="J52" i="18" s="1"/>
  <c r="E15" i="10" s="1"/>
  <c r="K51" i="15" a="1"/>
  <c r="K51" i="15" s="1"/>
  <c r="C56" i="10" s="1"/>
  <c r="M51" i="15"/>
  <c r="L52" i="15"/>
  <c r="F53" i="15"/>
  <c r="A57" i="10"/>
  <c r="C52" i="15"/>
  <c r="H52" i="15" a="1"/>
  <c r="H52" i="15" s="1"/>
  <c r="G52" i="15"/>
  <c r="E52" i="15"/>
  <c r="F52" i="15"/>
  <c r="D52" i="15"/>
  <c r="C53" i="18"/>
  <c r="A54" i="18" a="1"/>
  <c r="A54" i="18" s="1"/>
  <c r="H54" i="18" s="1"/>
  <c r="B53" i="18"/>
  <c r="E53" i="18"/>
  <c r="D53" i="18"/>
  <c r="I53" i="18" l="1"/>
  <c r="J53" i="18" s="1"/>
  <c r="F53" i="18"/>
  <c r="G53" i="18" s="1"/>
  <c r="F57" i="10"/>
  <c r="E57" i="10"/>
  <c r="K52" i="15" a="1"/>
  <c r="K52" i="15" s="1"/>
  <c r="C57" i="10" s="1"/>
  <c r="M52" i="15"/>
  <c r="A59" i="10"/>
  <c r="H53" i="15" a="1"/>
  <c r="H53" i="15" s="1"/>
  <c r="E53" i="15"/>
  <c r="D53" i="15"/>
  <c r="A58" i="10"/>
  <c r="L53" i="15"/>
  <c r="M53" i="15" s="1"/>
  <c r="G53" i="15"/>
  <c r="C53" i="15"/>
  <c r="D54" i="18"/>
  <c r="E54" i="18"/>
  <c r="B54" i="18"/>
  <c r="C54" i="18"/>
  <c r="A55" i="18" a="1"/>
  <c r="A55" i="18" s="1"/>
  <c r="H55" i="18" s="1"/>
  <c r="F54" i="18" l="1"/>
  <c r="G54" i="18" s="1"/>
  <c r="I54" i="18"/>
  <c r="J54" i="18" s="1"/>
  <c r="F58" i="10"/>
  <c r="E58" i="10"/>
  <c r="E59" i="10"/>
  <c r="F59" i="10"/>
  <c r="K53" i="15" a="1"/>
  <c r="K53" i="15" s="1"/>
  <c r="C58" i="10" s="1"/>
  <c r="L54" i="15"/>
  <c r="F54" i="15"/>
  <c r="E54" i="15"/>
  <c r="D54" i="15"/>
  <c r="C54" i="15"/>
  <c r="M54" i="15"/>
  <c r="A60" i="10"/>
  <c r="K54" i="15" a="1"/>
  <c r="K54" i="15" s="1"/>
  <c r="C59" i="10" s="1"/>
  <c r="G54" i="15"/>
  <c r="H54" i="15" a="1"/>
  <c r="H54" i="15" s="1"/>
  <c r="B55" i="18"/>
  <c r="A56" i="18" a="1"/>
  <c r="A56" i="18" s="1"/>
  <c r="H56" i="18" s="1"/>
  <c r="D55" i="18"/>
  <c r="C55" i="18"/>
  <c r="E55" i="18"/>
  <c r="I55" i="18" l="1"/>
  <c r="J55" i="18" s="1"/>
  <c r="F55" i="18"/>
  <c r="G55" i="18" s="1"/>
  <c r="E60" i="10"/>
  <c r="F60" i="10"/>
  <c r="H55" i="15" a="1"/>
  <c r="H55" i="15" s="1"/>
  <c r="K55" i="15" a="1"/>
  <c r="K55" i="15" s="1"/>
  <c r="C60" i="10" s="1"/>
  <c r="M55" i="15"/>
  <c r="E55" i="15"/>
  <c r="C55" i="15"/>
  <c r="F55" i="15"/>
  <c r="D55" i="15"/>
  <c r="A61" i="10"/>
  <c r="G55" i="15"/>
  <c r="L55" i="15"/>
  <c r="E56" i="18"/>
  <c r="C56" i="18"/>
  <c r="B56" i="18"/>
  <c r="D56" i="18"/>
  <c r="A57" i="18" a="1"/>
  <c r="A57" i="18" s="1"/>
  <c r="H57" i="18" s="1"/>
  <c r="I56" i="18" l="1"/>
  <c r="J56" i="18" s="1"/>
  <c r="F56" i="18"/>
  <c r="G56" i="18" s="1"/>
  <c r="F61" i="10"/>
  <c r="E61" i="10"/>
  <c r="C56" i="15"/>
  <c r="D56" i="15"/>
  <c r="E56" i="15"/>
  <c r="F56" i="15"/>
  <c r="M56" i="15"/>
  <c r="L56" i="15"/>
  <c r="K56" i="15" a="1"/>
  <c r="K56" i="15" s="1"/>
  <c r="C61" i="10" s="1"/>
  <c r="H56" i="15" a="1"/>
  <c r="H56" i="15" s="1"/>
  <c r="A62" i="10"/>
  <c r="G56" i="15"/>
  <c r="A58" i="18" a="1"/>
  <c r="A58" i="18" s="1"/>
  <c r="H58" i="18" s="1"/>
  <c r="D57" i="18"/>
  <c r="E57" i="18"/>
  <c r="C57" i="18"/>
  <c r="B57" i="18"/>
  <c r="F57" i="18" l="1"/>
  <c r="G57" i="18" s="1"/>
  <c r="I57" i="18"/>
  <c r="J57" i="18" s="1"/>
  <c r="F62" i="10"/>
  <c r="E62" i="10"/>
  <c r="L57" i="15"/>
  <c r="K57" i="15" a="1"/>
  <c r="K57" i="15" s="1"/>
  <c r="C62" i="10" s="1"/>
  <c r="E57" i="15"/>
  <c r="A63" i="10"/>
  <c r="D57" i="15"/>
  <c r="F57" i="15"/>
  <c r="G57" i="15"/>
  <c r="H57" i="15" a="1"/>
  <c r="H57" i="15" s="1"/>
  <c r="C57" i="15"/>
  <c r="M57" i="15"/>
  <c r="B58" i="18"/>
  <c r="A59" i="18" a="1"/>
  <c r="A59" i="18" s="1"/>
  <c r="H59" i="18" s="1"/>
  <c r="E58" i="18"/>
  <c r="C58" i="18"/>
  <c r="D58" i="18"/>
  <c r="I58" i="18" l="1"/>
  <c r="J58" i="18" s="1"/>
  <c r="F58" i="18"/>
  <c r="G58" i="18" s="1"/>
  <c r="E63" i="10"/>
  <c r="F63" i="10"/>
  <c r="M58" i="15"/>
  <c r="C58" i="15"/>
  <c r="H58" i="15" a="1"/>
  <c r="H58" i="15" s="1"/>
  <c r="E58" i="15"/>
  <c r="L58" i="15"/>
  <c r="F58" i="15"/>
  <c r="G58" i="15"/>
  <c r="A64" i="10"/>
  <c r="K58" i="15" a="1"/>
  <c r="K58" i="15" s="1"/>
  <c r="C63" i="10" s="1"/>
  <c r="D58" i="15"/>
  <c r="D59" i="18"/>
  <c r="B59" i="18"/>
  <c r="A60" i="18" a="1"/>
  <c r="A60" i="18" s="1"/>
  <c r="H60" i="18" s="1"/>
  <c r="E59" i="18"/>
  <c r="C59" i="18"/>
  <c r="I59" i="18" l="1"/>
  <c r="J59" i="18" s="1"/>
  <c r="F59" i="18"/>
  <c r="G59" i="18" s="1"/>
  <c r="E64" i="10"/>
  <c r="F64" i="10"/>
  <c r="C59" i="15"/>
  <c r="F59" i="15"/>
  <c r="K59" i="15" a="1"/>
  <c r="K59" i="15" s="1"/>
  <c r="C64" i="10" s="1"/>
  <c r="E59" i="15"/>
  <c r="A65" i="10"/>
  <c r="H59" i="15" a="1"/>
  <c r="H59" i="15" s="1"/>
  <c r="G59" i="15"/>
  <c r="D59" i="15"/>
  <c r="M59" i="15"/>
  <c r="L59" i="15"/>
  <c r="E60" i="18"/>
  <c r="C60" i="18"/>
  <c r="D60" i="18"/>
  <c r="B60" i="18"/>
  <c r="A61" i="18" a="1"/>
  <c r="A61" i="18" s="1"/>
  <c r="H61" i="18" s="1"/>
  <c r="I60" i="18" l="1"/>
  <c r="J60" i="18" s="1"/>
  <c r="F60" i="18"/>
  <c r="G60" i="18" s="1"/>
  <c r="F65" i="10"/>
  <c r="E65" i="10"/>
  <c r="A62" i="18" a="1"/>
  <c r="A62" i="18" s="1"/>
  <c r="H62" i="18" s="1"/>
  <c r="D61" i="18"/>
  <c r="E61" i="18"/>
  <c r="B61" i="18"/>
  <c r="C61" i="18"/>
  <c r="I61" i="18" l="1"/>
  <c r="J61" i="18" s="1"/>
  <c r="F61" i="18"/>
  <c r="G61" i="18" s="1"/>
  <c r="A63" i="18" a="1"/>
  <c r="A63" i="18" s="1"/>
  <c r="H63" i="18" s="1"/>
  <c r="C62" i="18"/>
  <c r="B62" i="18"/>
  <c r="D62" i="18"/>
  <c r="E62" i="18"/>
  <c r="F62" i="18" l="1"/>
  <c r="G62" i="18" s="1"/>
  <c r="I62" i="18"/>
  <c r="J62" i="18" s="1"/>
  <c r="A64" i="18" a="1"/>
  <c r="A64" i="18" s="1"/>
  <c r="H64" i="18" s="1"/>
  <c r="B63" i="18"/>
  <c r="C63" i="18"/>
  <c r="D63" i="18"/>
  <c r="E63" i="18"/>
  <c r="I63" i="18" l="1"/>
  <c r="J63" i="18" s="1"/>
  <c r="F63" i="18"/>
  <c r="G63" i="18" s="1"/>
  <c r="C64" i="18"/>
  <c r="B64" i="18"/>
  <c r="E64" i="18"/>
  <c r="A65" i="18" a="1"/>
  <c r="A65" i="18" s="1"/>
  <c r="H65" i="18" s="1"/>
  <c r="D64" i="18"/>
  <c r="I64" i="18" l="1"/>
  <c r="J64" i="18" s="1"/>
  <c r="F64" i="18"/>
  <c r="G64" i="18" s="1"/>
  <c r="A66" i="18" a="1"/>
  <c r="A66" i="18" s="1"/>
  <c r="H66" i="18" s="1"/>
  <c r="C65" i="18"/>
  <c r="B65" i="18"/>
  <c r="D65" i="18"/>
  <c r="E65" i="18"/>
  <c r="F65" i="18" l="1"/>
  <c r="G65" i="18" s="1"/>
  <c r="I65" i="18"/>
  <c r="J65" i="18" s="1"/>
  <c r="B66" i="18"/>
  <c r="C66" i="18"/>
  <c r="E66" i="18"/>
  <c r="D66" i="18"/>
  <c r="A67" i="18" a="1"/>
  <c r="A67" i="18" s="1"/>
  <c r="H67" i="18" s="1"/>
  <c r="F66" i="18" l="1"/>
  <c r="G66" i="18" s="1"/>
  <c r="I66" i="18"/>
  <c r="J66" i="18" s="1"/>
  <c r="B67" i="18"/>
  <c r="C67" i="18"/>
  <c r="A68" i="18" a="1"/>
  <c r="A68" i="18" s="1"/>
  <c r="H68" i="18" s="1"/>
  <c r="D67" i="18"/>
  <c r="E67" i="18"/>
  <c r="F67" i="18" l="1"/>
  <c r="G67" i="18" s="1"/>
  <c r="I67" i="18"/>
  <c r="J67" i="18" s="1"/>
  <c r="C68" i="18"/>
  <c r="E68" i="18"/>
  <c r="D68" i="18"/>
  <c r="A69" i="18" a="1"/>
  <c r="A69" i="18" s="1"/>
  <c r="H69" i="18" s="1"/>
  <c r="B68" i="18"/>
  <c r="F68" i="18" l="1"/>
  <c r="G68" i="18" s="1"/>
  <c r="I68" i="18"/>
  <c r="J68" i="18" s="1"/>
  <c r="A70" i="18" a="1"/>
  <c r="A70" i="18" s="1"/>
  <c r="H70" i="18" s="1"/>
  <c r="B69" i="18"/>
  <c r="E69" i="18"/>
  <c r="C69" i="18"/>
  <c r="D69" i="18"/>
  <c r="F69" i="18" l="1"/>
  <c r="G69" i="18" s="1"/>
  <c r="I69" i="18"/>
  <c r="J69" i="18" s="1"/>
  <c r="A71" i="18" a="1"/>
  <c r="A71" i="18" s="1"/>
  <c r="H71" i="18" s="1"/>
  <c r="D70" i="18"/>
  <c r="C70" i="18"/>
  <c r="E70" i="18"/>
  <c r="B70" i="18"/>
  <c r="I70" i="18" l="1"/>
  <c r="J70" i="18" s="1"/>
  <c r="E11" i="10" s="1"/>
  <c r="F70" i="18"/>
  <c r="G70" i="18" s="1"/>
  <c r="F11" i="10" s="1"/>
  <c r="A72" i="18" a="1"/>
  <c r="A72" i="18" s="1"/>
  <c r="H72" i="18" s="1"/>
  <c r="B71" i="18"/>
  <c r="E71" i="18"/>
  <c r="C71" i="18"/>
  <c r="D71" i="18"/>
  <c r="F71" i="18" l="1"/>
  <c r="G71" i="18" s="1"/>
  <c r="I71" i="18"/>
  <c r="J71" i="18" s="1"/>
  <c r="D72" i="18"/>
  <c r="B72" i="18"/>
  <c r="E72" i="18"/>
  <c r="C72" i="18"/>
  <c r="A73" i="18" a="1"/>
  <c r="A73" i="18" s="1"/>
  <c r="H73" i="18" s="1"/>
  <c r="F72" i="18" l="1"/>
  <c r="G72" i="18" s="1"/>
  <c r="I72" i="18"/>
  <c r="J72" i="18" s="1"/>
  <c r="A74" i="18" a="1"/>
  <c r="A74" i="18" s="1"/>
  <c r="H74" i="18" s="1"/>
  <c r="C73" i="18"/>
  <c r="E73" i="18"/>
  <c r="D73" i="18"/>
  <c r="B73" i="18"/>
  <c r="F73" i="18" l="1"/>
  <c r="G73" i="18" s="1"/>
  <c r="I73" i="18"/>
  <c r="J73" i="18" s="1"/>
  <c r="A75" i="18" a="1"/>
  <c r="A75" i="18" s="1"/>
  <c r="H75" i="18" s="1"/>
  <c r="B74" i="18"/>
  <c r="D74" i="18"/>
  <c r="E74" i="18"/>
  <c r="C74" i="18"/>
  <c r="F74" i="18" l="1"/>
  <c r="G74" i="18" s="1"/>
  <c r="I74" i="18"/>
  <c r="J74" i="18" s="1"/>
  <c r="E75" i="18"/>
  <c r="B75" i="18"/>
  <c r="D75" i="18"/>
  <c r="A76" i="18" a="1"/>
  <c r="A76" i="18" s="1"/>
  <c r="H76" i="18" s="1"/>
  <c r="C75" i="18"/>
  <c r="I75" i="18" l="1"/>
  <c r="J75" i="18" s="1"/>
  <c r="F75" i="18"/>
  <c r="G75" i="18" s="1"/>
  <c r="A77" i="18" a="1"/>
  <c r="A77" i="18" s="1"/>
  <c r="H77" i="18" s="1"/>
  <c r="B76" i="18"/>
  <c r="D76" i="18"/>
  <c r="E76" i="18"/>
  <c r="C76" i="18"/>
  <c r="F76" i="18" l="1"/>
  <c r="G76" i="18" s="1"/>
  <c r="I76" i="18"/>
  <c r="J76" i="18" s="1"/>
  <c r="E77" i="18"/>
  <c r="B77" i="18"/>
  <c r="D77" i="18"/>
  <c r="C77" i="18"/>
  <c r="A78" i="18" a="1"/>
  <c r="A78" i="18" s="1"/>
  <c r="H78" i="18" s="1"/>
  <c r="I77" i="18" l="1"/>
  <c r="J77" i="18" s="1"/>
  <c r="F77" i="18"/>
  <c r="G77" i="18" s="1"/>
  <c r="A79" i="18" a="1"/>
  <c r="A79" i="18" s="1"/>
  <c r="H79" i="18" s="1"/>
  <c r="C78" i="18"/>
  <c r="E78" i="18"/>
  <c r="B78" i="18"/>
  <c r="D78" i="18"/>
  <c r="I78" i="18" l="1"/>
  <c r="J78" i="18" s="1"/>
  <c r="F78" i="18"/>
  <c r="G78" i="18" s="1"/>
  <c r="B79" i="18"/>
  <c r="A80" i="18" a="1"/>
  <c r="A80" i="18" s="1"/>
  <c r="H80" i="18" s="1"/>
  <c r="C79" i="18"/>
  <c r="E79" i="18"/>
  <c r="D79" i="18"/>
  <c r="I79" i="18" l="1"/>
  <c r="J79" i="18" s="1"/>
  <c r="F79" i="18"/>
  <c r="G79" i="18" s="1"/>
  <c r="A81" i="18" a="1"/>
  <c r="A81" i="18" s="1"/>
  <c r="H81" i="18" s="1"/>
  <c r="D80" i="18"/>
  <c r="C80" i="18"/>
  <c r="E80" i="18"/>
  <c r="B80" i="18"/>
  <c r="I80" i="18" l="1"/>
  <c r="J80" i="18" s="1"/>
  <c r="F80" i="18"/>
  <c r="G80" i="18" s="1"/>
  <c r="B81" i="18"/>
  <c r="C81" i="18"/>
  <c r="D81" i="18"/>
  <c r="A82" i="18" a="1"/>
  <c r="A82" i="18" s="1"/>
  <c r="H82" i="18" s="1"/>
  <c r="E81" i="18"/>
  <c r="I81" i="18" l="1"/>
  <c r="J81" i="18" s="1"/>
  <c r="F81" i="18"/>
  <c r="G81" i="18" s="1"/>
  <c r="A83" i="18" a="1"/>
  <c r="A83" i="18" s="1"/>
  <c r="H83" i="18" s="1"/>
  <c r="E82" i="18"/>
  <c r="B82" i="18"/>
  <c r="D82" i="18"/>
  <c r="C82" i="18"/>
  <c r="I82" i="18" l="1"/>
  <c r="J82" i="18" s="1"/>
  <c r="F82" i="18"/>
  <c r="G82" i="18" s="1"/>
  <c r="B83" i="18"/>
  <c r="E83" i="18"/>
  <c r="A84" i="18" a="1"/>
  <c r="A84" i="18" s="1"/>
  <c r="H84" i="18" s="1"/>
  <c r="C83" i="18"/>
  <c r="D83" i="18"/>
  <c r="F83" i="18" l="1"/>
  <c r="G83" i="18" s="1"/>
  <c r="I83" i="18"/>
  <c r="J83" i="18" s="1"/>
  <c r="A85" i="18" a="1"/>
  <c r="A85" i="18" s="1"/>
  <c r="H85" i="18" s="1"/>
  <c r="C84" i="18"/>
  <c r="E84" i="18"/>
  <c r="B84" i="18"/>
  <c r="D84" i="18"/>
  <c r="I84" i="18" l="1"/>
  <c r="J84" i="18" s="1"/>
  <c r="F84" i="18"/>
  <c r="G84" i="18" s="1"/>
  <c r="C85" i="18"/>
  <c r="D85" i="18"/>
  <c r="B85" i="18"/>
  <c r="E85" i="18"/>
  <c r="A86" i="18" a="1"/>
  <c r="A86" i="18" s="1"/>
  <c r="I85" i="18" l="1"/>
  <c r="J85" i="18" s="1"/>
  <c r="F85" i="18"/>
  <c r="G85" i="18" s="1"/>
  <c r="H86" i="18"/>
  <c r="A87" i="18" a="1"/>
  <c r="A87" i="18" s="1"/>
  <c r="A88" i="18" s="1" a="1"/>
  <c r="A88" i="18" s="1"/>
  <c r="D86" i="18"/>
  <c r="E86" i="18"/>
  <c r="B86" i="18"/>
  <c r="C86" i="18"/>
  <c r="I86" i="18" l="1"/>
  <c r="J86" i="18" s="1"/>
  <c r="F86" i="18"/>
  <c r="G86" i="18" s="1"/>
  <c r="E88" i="18"/>
  <c r="B88" i="18"/>
  <c r="D88" i="18"/>
  <c r="C88" i="18"/>
  <c r="H88" i="18"/>
  <c r="A89" i="18" a="1"/>
  <c r="A89" i="18" s="1"/>
  <c r="H87" i="18"/>
  <c r="B87" i="18"/>
  <c r="D87" i="18"/>
  <c r="C87" i="18"/>
  <c r="E87" i="18"/>
  <c r="F88" i="18" l="1"/>
  <c r="G88" i="18" s="1"/>
  <c r="I87" i="18"/>
  <c r="J87" i="18" s="1"/>
  <c r="F87" i="18"/>
  <c r="G87" i="18" s="1"/>
  <c r="I88" i="18"/>
  <c r="J88" i="18" s="1"/>
  <c r="E89" i="18"/>
  <c r="D89" i="18"/>
  <c r="H89" i="18"/>
  <c r="C89" i="18"/>
  <c r="B89" i="18"/>
  <c r="I89" i="18" l="1"/>
  <c r="J89" i="18" s="1"/>
  <c r="F89" i="18"/>
  <c r="G89" i="18" s="1"/>
  <c r="F13" i="10"/>
  <c r="E13" i="10"/>
  <c r="E14" i="10"/>
  <c r="F14" i="10"/>
  <c r="F16" i="10"/>
  <c r="E16" i="10" l="1"/>
  <c r="E17" i="10"/>
  <c r="F17" i="10"/>
  <c r="E18" i="10"/>
  <c r="F18" i="10"/>
</calcChain>
</file>

<file path=xl/sharedStrings.xml><?xml version="1.0" encoding="utf-8"?>
<sst xmlns="http://schemas.openxmlformats.org/spreadsheetml/2006/main" count="26727" uniqueCount="2395">
  <si>
    <t>Hazard</t>
  </si>
  <si>
    <t>Variable</t>
  </si>
  <si>
    <t>Type of Hazard</t>
  </si>
  <si>
    <t>Species Affected</t>
  </si>
  <si>
    <t>Food animal production system</t>
  </si>
  <si>
    <t>Type of product (Literature Term)</t>
  </si>
  <si>
    <t>Type of product (Standardized Term)</t>
  </si>
  <si>
    <t>Documented evidence of hazard presence (YES/NO)</t>
  </si>
  <si>
    <t xml:space="preserve">Does this source document evidence of multi-year occurrence?  (YES/NO/UNK)  </t>
  </si>
  <si>
    <t>Type of documented evidence</t>
  </si>
  <si>
    <t>Documentation of hazard found outside of recommended limits. (YES/NO/UNK)</t>
  </si>
  <si>
    <t>Type of event leading to hazard</t>
  </si>
  <si>
    <t xml:space="preserve">Amount of contaminant found (maximum, mean, or median) </t>
  </si>
  <si>
    <t>Recall (I, II, III, MW, NS, YES, NO)</t>
  </si>
  <si>
    <t>Description</t>
  </si>
  <si>
    <t>Data entry</t>
  </si>
  <si>
    <t>Documented evidence of hazard presence (YES/NO/UNK)</t>
  </si>
  <si>
    <t xml:space="preserve">Amount of contaminant found (maximum or mean) </t>
  </si>
  <si>
    <t>Recall reference/citation</t>
  </si>
  <si>
    <t>Scientific paper reference/citation</t>
  </si>
  <si>
    <t>Date</t>
  </si>
  <si>
    <t>Recall Number</t>
  </si>
  <si>
    <t>NOTES</t>
  </si>
  <si>
    <t>Event Number</t>
  </si>
  <si>
    <t>Lot Codes</t>
  </si>
  <si>
    <t>UPC</t>
  </si>
  <si>
    <t>Aflatoxin (NS)</t>
  </si>
  <si>
    <t>[Hazard name]</t>
  </si>
  <si>
    <t>Chemical</t>
  </si>
  <si>
    <t>Dog</t>
  </si>
  <si>
    <t>NA</t>
  </si>
  <si>
    <t>Dry dog food</t>
  </si>
  <si>
    <t>Dry pet food</t>
  </si>
  <si>
    <t>UNK</t>
  </si>
  <si>
    <t>YES</t>
  </si>
  <si>
    <t>Salmonella entries: If resource states that Salmonella was present, but species/serotype was not provided, then use [Salmonella]; If a resource states that one of the 8 serotypes of Salmonella was present, then the serotype is listed; If the resource lists multiple species/serotypes of Salmonella and they are not one of the reportable serotypes, then use [Salmonella sp.].  If a feed matrix tests positive for one of the 8 pathogenic serotypes AND additional serotypes, then the pathogenic serotype is the only one listed.</t>
  </si>
  <si>
    <t>Definition of hazard:  Any biological, chemical (including radiological), or physical agent that has the potential to cause illness or injury in humans or animals. -FDA</t>
  </si>
  <si>
    <t>Recall</t>
  </si>
  <si>
    <t>http://www.fda.gov/food/guidanceregulation/guidancedocumentsregulatoryinformation/chemicalcontaminantsmetalsnaturaltoxinspesticides/ucm077969.htm#afla</t>
  </si>
  <si>
    <t>Biological hazards: bacteria, virus, protozoan, parasites and fungi</t>
  </si>
  <si>
    <t>Physical:  Plastic, Glass, Metal, Bones, Radiation from implanted devices</t>
  </si>
  <si>
    <t>NS</t>
  </si>
  <si>
    <t>Corn ears (non-Bt)</t>
  </si>
  <si>
    <t>Corn ears</t>
  </si>
  <si>
    <t>NO</t>
  </si>
  <si>
    <t>Published scholarly article</t>
  </si>
  <si>
    <t>[Cat] [Dog] [Horse] [Cattle] [Pig] [Chicken] [Turkey] [Sheep] [Goat] [Fish] [Rat] [Guinea pig] [Rabbit] [Hamster] [Monkey] [Mouse] [Reptile/Amphibian] [NS]</t>
  </si>
  <si>
    <t>Unintentional contamination</t>
  </si>
  <si>
    <t>Definition of reptile/amphibian:  Frog, Snake, Lizard, etc...</t>
  </si>
  <si>
    <t>Naturally occurring contamination</t>
  </si>
  <si>
    <t>4652 ppb</t>
  </si>
  <si>
    <t>I</t>
  </si>
  <si>
    <t>Use "Not Specified" (NS) if the species is not stated.</t>
  </si>
  <si>
    <t>Abbas et al., 2015</t>
  </si>
  <si>
    <t>List the food animal production system, as it applies to the animal in the resource</t>
  </si>
  <si>
    <t>[Beef] [Dairy] [Broiler] [Layer] [Farmed] [Meat] [Pork] [NA] [NS]</t>
  </si>
  <si>
    <t>Chicken:  Broiler, Layer</t>
  </si>
  <si>
    <t>Fish:  Farmed</t>
  </si>
  <si>
    <t>Turkey:  Meat</t>
  </si>
  <si>
    <t>Pig:  Pork</t>
  </si>
  <si>
    <t>http://www.fda.gov/Safety/Recalls/ArchiveRecalls/2013/ucm282506.htm</t>
  </si>
  <si>
    <t>If the species affected is NOT a food production animal, this variable is Not Applicable (NA)</t>
  </si>
  <si>
    <t>If production system is not specified use [NS]</t>
  </si>
  <si>
    <t>[Feed] [Dry pet food] [Semi-moist pet food] [Canned pet food] [Raw pet food] [Unspecified pet food] [Type of feed ingredient] [Type of pet treat] [Oral supplement]</t>
  </si>
  <si>
    <t>Definition of feed (feedingstuff):  Any single or multiple materials, whether processed, semi-processed or raw, which is intended to be fed directly to food-producing animals.</t>
  </si>
  <si>
    <t>Definition of feed additive:  Any intentionally added ingredient not normally consumed as feed by itself, whether or not it has nutritional value, that affects the characteristics of feed or animal products (microorganisms, enzymes, acidity regulators, trace elements, vitamins, and other products fall within the scope of this definition depending on the purpose of use and method of administration).</t>
  </si>
  <si>
    <t>Definition of feed ingredient:  A component part or constitutent of any combination or mixture making up a feed, whether or not it has a nutritional value in the animal's diet, including feed additives.  Ingredients are of plant, animal or aquatic origin, or other organic or inorganic substances.</t>
  </si>
  <si>
    <t>Mean + one SD is provided for amount</t>
  </si>
  <si>
    <t>2011 12/6</t>
  </si>
  <si>
    <t>YES:  Study shows presence of hazard. Presence may be the result of unintentional adulteration, intentional adulteration, naturally occurring contamination, or a deficiency event</t>
  </si>
  <si>
    <t>[YES] [NO]</t>
  </si>
  <si>
    <t>NO:  Either no article was found or the article did not find a contaminant to be present</t>
  </si>
  <si>
    <t>YES:  The document  reported that the hazard was present over the course of multiple years</t>
  </si>
  <si>
    <t>NO:  The document did not report the hazard being present for more than one year</t>
  </si>
  <si>
    <t>List the type of resource that the documented evidence was pulled from</t>
  </si>
  <si>
    <t>[Published scholarly article]</t>
  </si>
  <si>
    <t>Corn ears (Bt)</t>
  </si>
  <si>
    <t>Deer</t>
  </si>
  <si>
    <t>Feed</t>
  </si>
  <si>
    <t>Published scholarly article:  Studies that may or may not have been peer reviewed and are found in PubMed, CABI</t>
  </si>
  <si>
    <t>5602 ppb</t>
  </si>
  <si>
    <t>[YES] [NO] [UNK]</t>
  </si>
  <si>
    <t>http://www.accessdata.fda.gov/scripts/ires/index.cfm</t>
  </si>
  <si>
    <t>Corn</t>
  </si>
  <si>
    <t>This answer will be based on current FDA standards/limits, MTL's from the Mineral Tolerance of Animals, or NRC's Nutrient Requirements.  If an FDA standard or limit was not provided for a given hazard, the other two resources listed here were used.</t>
  </si>
  <si>
    <t>YES:  Levels are documented outside of recommended limits</t>
  </si>
  <si>
    <t>http://www.fda.gov/iceci/compliancemanuals/compliancepolicyguidancemanual/ucm074703.htm</t>
  </si>
  <si>
    <t>NO:  Levels are not found to be documented outside of recommended limits or are not found to be present</t>
  </si>
  <si>
    <t>UNK:  If no limit is provided by the FDA, if species affected is not specified, or if the ingredient in which the hazard was found is not listed</t>
  </si>
  <si>
    <t>36 ppb</t>
  </si>
  <si>
    <t>Document the reference used to determine if the hazard was found to be outside of recommended limits</t>
  </si>
  <si>
    <t>[Reference]</t>
  </si>
  <si>
    <t>Catangui and Berg, 2006</t>
  </si>
  <si>
    <t>Cattle</t>
  </si>
  <si>
    <t>Dairy</t>
  </si>
  <si>
    <t>If available, list the maximum amount of contaminant found</t>
  </si>
  <si>
    <t>Whole corn</t>
  </si>
  <si>
    <t>[Amount] [Present] [NS]</t>
  </si>
  <si>
    <t>2012 7/4</t>
  </si>
  <si>
    <t>V-162-2012, V-163-2012, V-092-2012, V-091-2012</t>
  </si>
  <si>
    <t>41.3 ppb</t>
  </si>
  <si>
    <t>Krout-Greenberg et al, 2013</t>
  </si>
  <si>
    <t>If the maximum amount was not stated, then list the mean amount of contaminant that was found</t>
  </si>
  <si>
    <t>Lot Codes: 4K0335 - 0K0365, LL0335 - LL0365, 4K1001 - 4K1335, and LL1001 - LL1335
Lot Codes: 4K0335 - 0K0365, LL0335 - LL0365, 4K1001 - 4K1335, and LL1001 - LL1335</t>
  </si>
  <si>
    <t>722304504402, 722304245078, 722304200176</t>
  </si>
  <si>
    <t>If no quantitative amount is found, but it is stated to be present, list it as "Present"</t>
  </si>
  <si>
    <t>920 ppb</t>
  </si>
  <si>
    <t>Rodrigues and Naehrer, 2012</t>
  </si>
  <si>
    <t>Soybean meal</t>
  </si>
  <si>
    <t>2 ppb</t>
  </si>
  <si>
    <t>If no amount is stated, list it as "NS" for Not Stated</t>
  </si>
  <si>
    <t>V-090-2012, V-089-2012</t>
  </si>
  <si>
    <t>Wheat/wheat bran</t>
  </si>
  <si>
    <t>Wheat bran</t>
  </si>
  <si>
    <t>4K1213 - 4K1335</t>
  </si>
  <si>
    <t>722304009519, 722304239992</t>
  </si>
  <si>
    <t>9 ppb</t>
  </si>
  <si>
    <t>List the type of contamination event that occurred</t>
  </si>
  <si>
    <t>Distiller's dried grains with solubles</t>
  </si>
  <si>
    <t>II</t>
  </si>
  <si>
    <t>Distillers dried grains with solubles</t>
  </si>
  <si>
    <t>[Unintentional contamination] [Unintentional deficiency] [Intentional contamination] [Intentional deficiency] [Naturally occurring contamination] [NA]</t>
  </si>
  <si>
    <t>14 ppb</t>
  </si>
  <si>
    <t>Unintentional contamination or deficiency:  Attributed to ignorance, carelessness or lack of facilities for maintaining food quality.</t>
  </si>
  <si>
    <t>V-161-2012, V-149-2012, V-127-2012</t>
  </si>
  <si>
    <t>Lot Codes: 4K0335 - 0K0365, LL0335 - LL0365, 4K1001 - 4K1335, and LL1001 - LL1335
4K1213 - 4K1335</t>
  </si>
  <si>
    <t>722304239107, 749394950163</t>
  </si>
  <si>
    <t>Naturally occurring contamination:  Occurs due to the presence of certain chemicals, organic compounds or radicals naturally occurring in foods which are injurious to health and are not added to the food intentionally or unintentionally.</t>
  </si>
  <si>
    <t>Intentional contamination or deficiency:  Any act of adding, removing substances to food or altering the existing natural properties of food deliberately and knowingly.</t>
  </si>
  <si>
    <t>Finished feed</t>
  </si>
  <si>
    <t>Use "Not applicable" (NA) if no hazard was found to be present</t>
  </si>
  <si>
    <t>56 ppb</t>
  </si>
  <si>
    <t>191 ppb</t>
  </si>
  <si>
    <t>Rumbeiha and Morrison, 2011</t>
  </si>
  <si>
    <t>FDA recall 1998</t>
  </si>
  <si>
    <t>If a recall has been issued, input the type of recall:</t>
  </si>
  <si>
    <t>[I] [II] [III] [MW] [YES] [NO] [NS]</t>
  </si>
  <si>
    <t>V-147-2012</t>
  </si>
  <si>
    <t>Corn ingredient</t>
  </si>
  <si>
    <t>I = A situation in which there is a reasonable probability that the use of or exposure to a violative product will cause serious adverse heatlh consequences or death.</t>
  </si>
  <si>
    <t>Beef</t>
  </si>
  <si>
    <t>II = A situation in which use of or exposure to a violative product may cause temporary or medically reversible adverse health consequences or where the probability of serious adverse health consequences is remote.</t>
  </si>
  <si>
    <t>III = A situation in which use of or exposure to a violative product is not likely to cause adverse health consequences.</t>
  </si>
  <si>
    <t>495 ppb</t>
  </si>
  <si>
    <t>MW = Market withdrawal; Occurs when a product has a minor violation that would not be subject to FDA legal action.  The firm removes the product from the marke tor corrects the violation.  For example, a product removed from the market due to tampering, without evidence of manufacturing or distribution problems, would be a market withdrawl.</t>
  </si>
  <si>
    <t>This corn was used in production of food recalled below.</t>
  </si>
  <si>
    <t>If a recall is mentioned but type was not specified, use "YES"</t>
  </si>
  <si>
    <t>Aflatoxin B1</t>
  </si>
  <si>
    <t>If a recall was not issued, use "NO"</t>
  </si>
  <si>
    <t>Poultry</t>
  </si>
  <si>
    <t>If a recall is NOT mentioned, use "Not Specified" NS</t>
  </si>
  <si>
    <t>Poultry feed</t>
  </si>
  <si>
    <t>Reference/citation</t>
  </si>
  <si>
    <t>V-153-2012, V-152-2012, V-151-2012, V-145-2012, V-144-2012, V-143-2012, V-141-2012, V-140-2012</t>
  </si>
  <si>
    <t>7.03 ppb</t>
  </si>
  <si>
    <t>Babu and Muriana, 2014</t>
  </si>
  <si>
    <t>722304271084, 722304073848, 722304073985, 722304254384, 722304075668, 722304075675, 722304261412, 722304271077</t>
  </si>
  <si>
    <t>Dairy feed</t>
  </si>
  <si>
    <t>Goat</t>
  </si>
  <si>
    <t>Author and Year</t>
  </si>
  <si>
    <t>3.38 ppb</t>
  </si>
  <si>
    <t>III</t>
  </si>
  <si>
    <t>Horse</t>
  </si>
  <si>
    <t>Horse feed</t>
  </si>
  <si>
    <t>V-148-2012</t>
  </si>
  <si>
    <t>0.4 ppb</t>
  </si>
  <si>
    <t>Corn grain</t>
  </si>
  <si>
    <t>16.23 ppb</t>
  </si>
  <si>
    <t>Yellow corn meal extracts</t>
  </si>
  <si>
    <t>Corn meal</t>
  </si>
  <si>
    <t>V-150-2012</t>
  </si>
  <si>
    <t>Sheep</t>
  </si>
  <si>
    <t>24.40 ppm</t>
  </si>
  <si>
    <t>Above some limits for feed ingredients (depends on species this product is intended for)</t>
  </si>
  <si>
    <t>V-161-2012</t>
  </si>
  <si>
    <t>579 ppb</t>
  </si>
  <si>
    <t>Same FDA recall as above, but this was in US &amp; specifies Aflatoxin B1 levels</t>
  </si>
  <si>
    <t>Lot Codes: 4K0335 - 0K0365, LL0335 - LL0365, 4K1001 - 4K1335, and LL1001 - LL1335</t>
  </si>
  <si>
    <t>Zhang and Caupert, 2012</t>
  </si>
  <si>
    <t>Fish</t>
  </si>
  <si>
    <t>1.2 ppb</t>
  </si>
  <si>
    <t>V-159-2012, V-158-2012</t>
  </si>
  <si>
    <t>72230425932, 722304253240</t>
  </si>
  <si>
    <t>1.1 ppb</t>
  </si>
  <si>
    <t>V-157-2012, V-154-2012, V-142-2012, V-139-2012, V-138-2012, V-137-2012, V-136-2012, V-135-2012, V-134-2012, V-133-2012, V-132-2012, V-128-2012</t>
  </si>
  <si>
    <t>722304261406, 722304273286, 722304282226, 749394016340, 749394950583, 722304283995, 722304251796, 722304247362, 722304247386, 722304252120, 722304252106, 722304252120</t>
  </si>
  <si>
    <t>1.4 ppb</t>
  </si>
  <si>
    <t>V-156-2012, V-155-2012, V-116-2012, V-115-2012, V-114-2012, V-113-2012, V-112-2012, V-111-2012, V-110-2012, V-109-2012, V-108-2012, V-107-2012, V-106-2012, V-105-2012, V-104-2012, V-103-2012, V-102-2012, V-101-2012, V-100-2012, V-099-2012, V-098-2012, V-097-2012, V-096-2012, V-095-2012, V-094-2012, V-093-2012</t>
  </si>
  <si>
    <t>2.0 ppb</t>
  </si>
  <si>
    <t>722304209810, 722304269364, 722304247386, 722304275334, 722304007140, 722304004286, 722304282059, 722304041397, 722304004309, 722304004293, 722304252175, 722304252199, 722304251109, 722304251079, 722304253826, 722304235772, 722304235796, 722304253189, 749394017026, 722304243180, 722304004279, 722304237745, 722304221799, 749394057428, 749394003883, 722304259693</t>
  </si>
  <si>
    <t>V-146-2012, V-119-2012</t>
  </si>
  <si>
    <t>Chicken</t>
  </si>
  <si>
    <t>Layer</t>
  </si>
  <si>
    <t>V-125-2012, V-124-2012, V-123-2012, V-122-2012, V-121-2012, V-120-2012, V-118-2012, V-117-2012</t>
  </si>
  <si>
    <t>722304249182, 722304220501, 72230422045, 722304220532, 749394057381, 749694951136</t>
  </si>
  <si>
    <t>Broiler</t>
  </si>
  <si>
    <t>3.7 ppb</t>
  </si>
  <si>
    <t>Zhang et al., 2009</t>
  </si>
  <si>
    <t>V-126-2012</t>
  </si>
  <si>
    <t>1.9 ppb</t>
  </si>
  <si>
    <t>3 ppb</t>
  </si>
  <si>
    <t>Turkey</t>
  </si>
  <si>
    <t>Meat</t>
  </si>
  <si>
    <t>V-131-2012</t>
  </si>
  <si>
    <t>722304029036, 72230429036</t>
  </si>
  <si>
    <t>Rabbit</t>
  </si>
  <si>
    <t>2.56 ppb</t>
  </si>
  <si>
    <t>V-130-2012</t>
  </si>
  <si>
    <t>722304029210, 722304029074</t>
  </si>
  <si>
    <t>1.21 ppb</t>
  </si>
  <si>
    <t>http://www.fda.gov/Safety/Recalls/ArchiveRecalls/2013/ucm352796.htm</t>
  </si>
  <si>
    <t>1.48 ppb</t>
  </si>
  <si>
    <t>Alkaloids - ergot</t>
  </si>
  <si>
    <t>2013 5/15</t>
  </si>
  <si>
    <t>Pelleted creep feed</t>
  </si>
  <si>
    <t>Pelleted feed</t>
  </si>
  <si>
    <t>http://www.accessdata.fda.gov/scripts/plantox/detail.cfm?id=16735</t>
  </si>
  <si>
    <t>445 ppb</t>
  </si>
  <si>
    <t>Leuschen et al., 2014</t>
  </si>
  <si>
    <t>Winter wheat</t>
  </si>
  <si>
    <t>Wheat</t>
  </si>
  <si>
    <t>638 ppb</t>
  </si>
  <si>
    <t>Martos et al., 2010</t>
  </si>
  <si>
    <t>Combined levels of ergotamine and ergocomine</t>
  </si>
  <si>
    <t>Spring wheat</t>
  </si>
  <si>
    <t>442 ppb</t>
  </si>
  <si>
    <t>Aluminum</t>
  </si>
  <si>
    <t>http://www.fda.gov/Safety/Recalls/ucm285254.htm</t>
  </si>
  <si>
    <t>Salmon</t>
  </si>
  <si>
    <t>Mineral Tolerance of Animals, 2005</t>
  </si>
  <si>
    <t>1000 ppb</t>
  </si>
  <si>
    <t>Kelly et al., 2008</t>
  </si>
  <si>
    <t>Canadian paper</t>
  </si>
  <si>
    <t>2011 12/13</t>
  </si>
  <si>
    <t>Arsenic</t>
  </si>
  <si>
    <t>Pet</t>
  </si>
  <si>
    <t>Taurine supplement</t>
  </si>
  <si>
    <t>8.7 ppb</t>
  </si>
  <si>
    <t>Bragg et al., 2009</t>
  </si>
  <si>
    <t>Beef cattle feed</t>
  </si>
  <si>
    <t>0.15 ppm</t>
  </si>
  <si>
    <t>Dai et al., 2016</t>
  </si>
  <si>
    <t>Amounts provided are means, not max</t>
  </si>
  <si>
    <t>http://www.fda.gov/Safety/Recalls/ucm285240.htm</t>
  </si>
  <si>
    <t>2011 12/14</t>
  </si>
  <si>
    <t>0 ppm</t>
  </si>
  <si>
    <t>http://www.fda.gov/Safety/Recalls/ucm282753.htm</t>
  </si>
  <si>
    <t>http://www.fda.gov/Safety/Recalls/ucm283362.htm</t>
  </si>
  <si>
    <t>Liquid feed</t>
  </si>
  <si>
    <t>2011 12/8</t>
  </si>
  <si>
    <t>http://www.fda.gov/Safety/Recalls/ucm340891.htm</t>
  </si>
  <si>
    <t>2013 2/22</t>
  </si>
  <si>
    <t>Fish meal</t>
  </si>
  <si>
    <t>3.21 ppm</t>
  </si>
  <si>
    <t>Mineral</t>
  </si>
  <si>
    <t>Mineral mix</t>
  </si>
  <si>
    <t>6.38 ppm</t>
  </si>
  <si>
    <t>http://www.fda.gov/Safety/Recalls/ArchiveRecalls/2010/ucm237459.htm</t>
  </si>
  <si>
    <t>2010 12/18</t>
  </si>
  <si>
    <t>Cat</t>
  </si>
  <si>
    <t>Dry cat food</t>
  </si>
  <si>
    <t>Amounts provided are means, not max; MTL not stated for ingredients</t>
  </si>
  <si>
    <t>1.11 ppm</t>
  </si>
  <si>
    <t>Antibiotics</t>
  </si>
  <si>
    <t>Each entry represents a contamination event at an animal food manufacturing facility of a species specific animal food, ingredient, or oral supplement (ie. all dog foods affected at a single plant would be considered 1 entry).  By documenting our data this way, it should represent a single contamination event.</t>
  </si>
  <si>
    <t>Dog treats</t>
  </si>
  <si>
    <t>Sheep, goat</t>
  </si>
  <si>
    <t>Sheep &amp; goat feed</t>
  </si>
  <si>
    <t>http://www.fda.gov/Safety/Recalls/ucm337102.htm</t>
  </si>
  <si>
    <t>2013 1/25</t>
  </si>
  <si>
    <t>Chicken Jerky Treats</t>
  </si>
  <si>
    <t>Vitamin/mineral premix</t>
  </si>
  <si>
    <t>9.2ppm</t>
  </si>
  <si>
    <t>http://www.fda.gov/Safety/Recalls/ucm335621.htm</t>
  </si>
  <si>
    <t>2013 1/9</t>
  </si>
  <si>
    <t>Pork</t>
  </si>
  <si>
    <t>Biological: bacteria, virus, protozoan, parasites and fungi</t>
  </si>
  <si>
    <t>Swine feed</t>
  </si>
  <si>
    <t>0.11 ppm</t>
  </si>
  <si>
    <t>List the species as it is stated in the recall</t>
  </si>
  <si>
    <t>V-207-2013, V-206-2013, V-205-2013, V-204-2013</t>
  </si>
  <si>
    <t>688267077449, 688267076862, 725439966429, 725439966436, 768303014727, 768303014741, 768303014703, 768303014352, 768303074929, 768303074936</t>
  </si>
  <si>
    <t>2013 5/24</t>
  </si>
  <si>
    <t>V-225-2013</t>
  </si>
  <si>
    <t>Y101E28B12884, Y101I16B15284, Y101H29B15029, Y101H16B12775</t>
  </si>
  <si>
    <t>7NPS420672, 7NPS420673</t>
  </si>
  <si>
    <t>Farmed</t>
  </si>
  <si>
    <t>8,170 ppb</t>
  </si>
  <si>
    <t>2013 5/23</t>
  </si>
  <si>
    <t>Maule et al., 2007</t>
  </si>
  <si>
    <t>V-206-2013</t>
  </si>
  <si>
    <t>725439966429, 725439966436</t>
  </si>
  <si>
    <t>Animal feed</t>
  </si>
  <si>
    <t>114 ppb</t>
  </si>
  <si>
    <t>NO:  The contaminant was not found to be present</t>
  </si>
  <si>
    <t>Nachman et al., 2012</t>
  </si>
  <si>
    <t>UNK:  The recall does not specify if the hazard was present or not</t>
  </si>
  <si>
    <t>This was determined by looking at the recall initiation date and the recall termination date</t>
  </si>
  <si>
    <t>Unintentional deficiency</t>
  </si>
  <si>
    <t>93 ppb</t>
  </si>
  <si>
    <t>http://www.fda.gov/Safety/Recalls/ArchiveRecalls/2013/ucm377448.htm</t>
  </si>
  <si>
    <t>[Recall]</t>
  </si>
  <si>
    <t>2013 11/27</t>
  </si>
  <si>
    <t>150 ppb</t>
  </si>
  <si>
    <t>Recall:  This includes FDA mandated recalls and voluntary recalls by the company that are not reported by the FDA</t>
  </si>
  <si>
    <t>Pet bird (medium/large)</t>
  </si>
  <si>
    <t>Cadmium</t>
  </si>
  <si>
    <t>Canned pet food</t>
  </si>
  <si>
    <t>http://www.fda.gov/Safety/Recalls/ucm326057.htm</t>
  </si>
  <si>
    <t>50 ppb</t>
  </si>
  <si>
    <t>2012 10/26</t>
  </si>
  <si>
    <t>Abd-Elhakim et al, 2016</t>
  </si>
  <si>
    <t>Study done in Egypt; 5 US-produced foods analyzed</t>
  </si>
  <si>
    <t>[Amount present] [Present] [NS]</t>
  </si>
  <si>
    <t>130 ppb</t>
  </si>
  <si>
    <t>170 ppb</t>
  </si>
  <si>
    <t>http://www.fda.gov/Safety/Recalls/ArchiveRecalls/2013/ucm359617.htm</t>
  </si>
  <si>
    <t>200 ppb</t>
  </si>
  <si>
    <t>Website</t>
  </si>
  <si>
    <t>List the date of the recall</t>
  </si>
  <si>
    <t>2013 7/2</t>
  </si>
  <si>
    <t>0.08 ppm</t>
  </si>
  <si>
    <t>Carbadox</t>
  </si>
  <si>
    <t>List the name of the company that was involved in the recall</t>
  </si>
  <si>
    <t>List the recall number of the product</t>
  </si>
  <si>
    <t>List the event number of the product</t>
  </si>
  <si>
    <t>List the lot code of the product</t>
  </si>
  <si>
    <t>List the UPC code of the product</t>
  </si>
  <si>
    <t>2012 8/22</t>
  </si>
  <si>
    <t>V-197-2012</t>
  </si>
  <si>
    <t>Copper</t>
  </si>
  <si>
    <t>http://www.fda.gov/Safety/Recalls/ArchiveRecalls/2010/ucm214290.htm</t>
  </si>
  <si>
    <t>Amount represents the mean</t>
  </si>
  <si>
    <t>2010 6/2</t>
  </si>
  <si>
    <t>http://www.fda.gov/Safety/Recalls/ucm333676.htm</t>
  </si>
  <si>
    <t>2012 12/28</t>
  </si>
  <si>
    <t>http://www.fda.gov/Safety/Recalls/ucm399978.htm</t>
  </si>
  <si>
    <t>2014 6/4</t>
  </si>
  <si>
    <t>http://www.fda.gov/Safety/Recalls/ArchiveRecalls/2015/ucm473195.htm</t>
  </si>
  <si>
    <t>2015 11/13</t>
  </si>
  <si>
    <t>Wildlife</t>
  </si>
  <si>
    <t>Wildlife feed</t>
  </si>
  <si>
    <t>http://www.fda.gov/Safety/Recalls/ArchiveRecalls/2015/ucm435383.htm</t>
  </si>
  <si>
    <t>2015 2/23</t>
  </si>
  <si>
    <t>http://www.fda.gov/Safety/Recalls/ucm508725.htm</t>
  </si>
  <si>
    <t>2016 6/24</t>
  </si>
  <si>
    <t>0.59 ppm</t>
  </si>
  <si>
    <t>2014 4/2</t>
  </si>
  <si>
    <t>V-061-2014</t>
  </si>
  <si>
    <t>Lasalocid</t>
  </si>
  <si>
    <t>Soyoil</t>
  </si>
  <si>
    <t>Minerals</t>
  </si>
  <si>
    <t>http://www.fda.gov/Safety/Recalls/ucm420543.htm</t>
  </si>
  <si>
    <t>2014 10/23</t>
  </si>
  <si>
    <t>1.42 ppm</t>
  </si>
  <si>
    <t>0.54 ppm</t>
  </si>
  <si>
    <t>2014 10/24</t>
  </si>
  <si>
    <t>V-410-2016</t>
  </si>
  <si>
    <t>1 ppb</t>
  </si>
  <si>
    <t>http://www.fda.gov/Safety/Recalls/ucm425713.htm</t>
  </si>
  <si>
    <t>2014 12/3</t>
  </si>
  <si>
    <t>Listeria monocytogenes</t>
  </si>
  <si>
    <t xml:space="preserve">Biological </t>
  </si>
  <si>
    <t>Raw food</t>
  </si>
  <si>
    <t>890 ppb</t>
  </si>
  <si>
    <t>http://www.fda.gov/AnimalVeterinary/ResourcesforYou/AnimalHealthLiteracy/ucm373757.htm</t>
  </si>
  <si>
    <t>Freshwater fish</t>
  </si>
  <si>
    <t>Trout feed</t>
  </si>
  <si>
    <t>http://www.fda.gov/Safety/Recalls/ucm397362.htm</t>
  </si>
  <si>
    <t>148 ppb</t>
  </si>
  <si>
    <t>2014 5/14</t>
  </si>
  <si>
    <t>Mineral Tolerances of Animals, 2005</t>
  </si>
  <si>
    <t>Raw Food</t>
  </si>
  <si>
    <t>McKee et al., 2008</t>
  </si>
  <si>
    <t>Pig</t>
  </si>
  <si>
    <t>Pregrower feed</t>
  </si>
  <si>
    <t>http://www.fda.gov/Safety/Recalls/ucm431432.htm
http://www.fda.gov/Safety/Recalls/ucm433312.htm</t>
  </si>
  <si>
    <t>http://www.merckvetmanual.com/mvm/management_and_nutrition/nutrition_pigs/nutritional_requirements_of_pigs.html</t>
  </si>
  <si>
    <t>2015 1/20</t>
  </si>
  <si>
    <t>http://www.fda.gov/Safety/Recalls/ArchiveRecalls/2015/ucm465646.htm</t>
  </si>
  <si>
    <t>2015 10/2</t>
  </si>
  <si>
    <t>http://www.fda.gov/Safety/Recalls/ArchiveRecalls/2015/ucm477540.htm</t>
  </si>
  <si>
    <t>2015 12/11</t>
  </si>
  <si>
    <t>Hejazi and Danyluk, 2009</t>
  </si>
  <si>
    <t>Female finisher feed</t>
  </si>
  <si>
    <t>Present</t>
  </si>
  <si>
    <t>http://www.fda.gov/Safety/Recalls/ArchiveRecalls/2015/ucm453745.htm</t>
  </si>
  <si>
    <t>2015 7/5</t>
  </si>
  <si>
    <t>Aldrin</t>
  </si>
  <si>
    <t>Raw Treats</t>
  </si>
  <si>
    <t>http://www.fda.gov/Safety/Recalls/ArchiveRecalls/2015/ucm454400.htm</t>
  </si>
  <si>
    <t>2015 7/8</t>
  </si>
  <si>
    <t>Male finisher feed</t>
  </si>
  <si>
    <t>Raw Dog Food</t>
  </si>
  <si>
    <t>http://www.fda.gov/Safety/Recalls/ucm479873.htm</t>
  </si>
  <si>
    <t>2016 1/4</t>
  </si>
  <si>
    <t>http://www.fda.gov/Safety/Recalls/ucm492628.htm</t>
  </si>
  <si>
    <t>2016 3/26</t>
  </si>
  <si>
    <t>Campylobacter</t>
  </si>
  <si>
    <t>Biological</t>
  </si>
  <si>
    <t>http://www.fda.gov/Safety/Recalls/ucm508394.htm</t>
  </si>
  <si>
    <t>2016 6/23</t>
  </si>
  <si>
    <t>Melamine</t>
  </si>
  <si>
    <t>Feed ingredient</t>
  </si>
  <si>
    <t>Beef carcasses</t>
  </si>
  <si>
    <t>Beef carcass</t>
  </si>
  <si>
    <t>http://www.fda.gov/NewsEvents/Newsroom/PressAnnouncements/2007/ucm108925.htm</t>
  </si>
  <si>
    <t>Est &lt;50 ppm in finished feed</t>
  </si>
  <si>
    <t>JAVMA News, 2007, 231(1), p.17. http://www.fda.gov/NewsEvents/Newsroom/PressAnnouncements/2007/ucm108925.htm</t>
  </si>
  <si>
    <t xml:space="preserve">FDA Recall 2007 </t>
  </si>
  <si>
    <t>Paper published in Canada; Campylobacter jejuni</t>
  </si>
  <si>
    <t>Chlordane</t>
  </si>
  <si>
    <t>http://www.fda.gov/Food/GuidanceRegulation/GuidanceDocumentsRegulatoryInformation/ucm077969.htm#ddt</t>
  </si>
  <si>
    <t>4.2 ppb</t>
  </si>
  <si>
    <t>http://www.fda.gov/Food/FoodborneIllnessContaminants/ChemicalContaminants/ucm078451.htm</t>
  </si>
  <si>
    <t>.00001 ppb</t>
  </si>
  <si>
    <t>Lorber et al., 2007</t>
  </si>
  <si>
    <t>Ground corn</t>
  </si>
  <si>
    <t>Shrimp</t>
  </si>
  <si>
    <t>Whole cottonseed</t>
  </si>
  <si>
    <t>Cottonseed, whole pressed</t>
  </si>
  <si>
    <t>Est &lt;465 ppm in finished feed</t>
  </si>
  <si>
    <t>.0003 ppb</t>
  </si>
  <si>
    <t>0.394 ppb</t>
  </si>
  <si>
    <t>Chromium</t>
  </si>
  <si>
    <t>Est. &lt;233 ppm in finished feed</t>
  </si>
  <si>
    <t>270 ppb</t>
  </si>
  <si>
    <t>Physical</t>
  </si>
  <si>
    <t>340 ppb</t>
  </si>
  <si>
    <t>http://www.fda.gov/Safety/Recalls/ArchiveRecalls/2010/ucm208975.htm</t>
  </si>
  <si>
    <t>830 ppb</t>
  </si>
  <si>
    <t>60 ppb</t>
  </si>
  <si>
    <t>2010 4/16</t>
  </si>
  <si>
    <t>10 ppb</t>
  </si>
  <si>
    <t>Dry Dog Food</t>
  </si>
  <si>
    <t>4.91 ppm</t>
  </si>
  <si>
    <t xml:space="preserve">Amount of contaminent is represented by the mean, not max.  </t>
  </si>
  <si>
    <t>http://www.fda.gov/Safety/Recalls/ucm411789.htm</t>
  </si>
  <si>
    <t>2014 8/26</t>
  </si>
  <si>
    <t>3.32 ppm</t>
  </si>
  <si>
    <t>Dry Cat Food</t>
  </si>
  <si>
    <t>Amount of contaminent is represented by the mean, not max.  Difficult to tell if it exceeds the limit because this is an ingredient, not a whole feed.</t>
  </si>
  <si>
    <t>http://www.fda.gov/Safety/Recalls/ucm424607.htm</t>
  </si>
  <si>
    <t>2014 11/24</t>
  </si>
  <si>
    <t>7.28 ppm</t>
  </si>
  <si>
    <t>Dieldrin</t>
  </si>
  <si>
    <t>Ferret</t>
  </si>
  <si>
    <t>Dry Ferret Food</t>
  </si>
  <si>
    <t>8.31 ppm</t>
  </si>
  <si>
    <t>40.43 ppm</t>
  </si>
  <si>
    <t>Mold</t>
  </si>
  <si>
    <t>4.02 ppm</t>
  </si>
  <si>
    <t>2012 10/10</t>
  </si>
  <si>
    <t>Heptachlorepoxide</t>
  </si>
  <si>
    <t>V-001-2013</t>
  </si>
  <si>
    <t>26.51 ppm</t>
  </si>
  <si>
    <t>Dog treats (Hound Cake w/ &amp; w/o blueberries)</t>
  </si>
  <si>
    <t>Lead</t>
  </si>
  <si>
    <t>http://www.fda.gov/Safety/Recalls/ucm332004.htm</t>
  </si>
  <si>
    <t>4.15 ppm</t>
  </si>
  <si>
    <t>2012 12/12</t>
  </si>
  <si>
    <t>Treats</t>
  </si>
  <si>
    <t>3.00 ppm</t>
  </si>
  <si>
    <t>2013 3/11</t>
  </si>
  <si>
    <t>V-148-2013, V-147-2013</t>
  </si>
  <si>
    <t>2338419715A 3102,  Lot # 2325419715A 3103, Best By Date April 20, 2014; Lot # 2331419715A 3103, Best By Date April 26, 2014; Lot # 2332419715A 3103, Best By Date April 26, 2014; Lot # 2341419715A 3103, Best By Date May 6, 2014; Lot # 2342419715A 3103, Best By Date May 7, 2014; Lot # 3016419715A 3103, Best By Date June 16, 2014; Lot # 3017419715A 3103, Best By Date June 17, 2014; Lot # 3018419715A 3103, Best By Date June 18, 2014 &amp; Lot # 3046419715A 3103, Best By Date July 15, 2014</t>
  </si>
  <si>
    <t>1901400024, 019014610433</t>
  </si>
  <si>
    <t>5.04 ppm</t>
  </si>
  <si>
    <t>4,700 ppb</t>
  </si>
  <si>
    <t>http://www.fda.gov/Safety/Recalls/ArchiveRecalls/2015/ucm472414.htm</t>
  </si>
  <si>
    <t>Manganese</t>
  </si>
  <si>
    <t>Clostridium difficile</t>
  </si>
  <si>
    <t>2015 10/26</t>
  </si>
  <si>
    <t>Bully stick treat</t>
  </si>
  <si>
    <t>Mouse, Rat</t>
  </si>
  <si>
    <t>Freeman et al., 2013</t>
  </si>
  <si>
    <t>Cobalt</t>
  </si>
  <si>
    <t>2014 5/5</t>
  </si>
  <si>
    <t>V-071-2014</t>
  </si>
  <si>
    <t>744845404042, 744845404035</t>
  </si>
  <si>
    <t>Mercury</t>
  </si>
  <si>
    <t>Treat</t>
  </si>
  <si>
    <t>100 ppb</t>
  </si>
  <si>
    <t>2015 11/25</t>
  </si>
  <si>
    <t>37.8 ppm</t>
  </si>
  <si>
    <t>V-407-2016</t>
  </si>
  <si>
    <t>2014 10/16</t>
  </si>
  <si>
    <t>V-167-2015, V-166-2015</t>
  </si>
  <si>
    <t>Amount of contaminant is represented by the mean not max</t>
  </si>
  <si>
    <t>75560, 75559</t>
  </si>
  <si>
    <t>0 39897 75560 1</t>
  </si>
  <si>
    <t>29.5 ppm</t>
  </si>
  <si>
    <t>Monensin</t>
  </si>
  <si>
    <t>Unintentional contamination or deficiency</t>
  </si>
  <si>
    <t>http://www.fda.gov/Safety/Recalls/ArchiveRecalls/2013/ucm350957.htm</t>
  </si>
  <si>
    <t>25.9 ppm</t>
  </si>
  <si>
    <t>2013 4/10</t>
  </si>
  <si>
    <t>64.2 ppm</t>
  </si>
  <si>
    <t>http://www.fda.gov/Safety/Recalls/ArchiveRecalls/2010/ucm230670.htm</t>
  </si>
  <si>
    <t>2010 10/21</t>
  </si>
  <si>
    <t>Selenium</t>
  </si>
  <si>
    <t>2845.8 ppm</t>
  </si>
  <si>
    <t>http://www.fda.gov/Safety/Recalls/ucm241480.htm</t>
  </si>
  <si>
    <t>2011 1/28</t>
  </si>
  <si>
    <t>132.7 ppm</t>
  </si>
  <si>
    <t>2267.7 ppm</t>
  </si>
  <si>
    <t>22 ppm</t>
  </si>
  <si>
    <t>http://www.fda.gov/Safety/Recalls/ucm294530.htmhttp://www.accessdata.fda.gov/scripts/ires/index.cfm</t>
  </si>
  <si>
    <t>169.9 ppm</t>
  </si>
  <si>
    <t>2012 3/3</t>
  </si>
  <si>
    <t>V-078-2012</t>
  </si>
  <si>
    <t>M718430, M720280</t>
  </si>
  <si>
    <t>http://www.fda.gov/Safety/Recalls/ucm428401.htm</t>
  </si>
  <si>
    <t>2014 12/10</t>
  </si>
  <si>
    <t>41.9 ppm</t>
  </si>
  <si>
    <t>5000 ppb</t>
  </si>
  <si>
    <t>Broiler chick feed</t>
  </si>
  <si>
    <t>2393 ppm</t>
  </si>
  <si>
    <t>2016 1/26</t>
  </si>
  <si>
    <t>V-481-2016</t>
  </si>
  <si>
    <t>Horse Feed</t>
  </si>
  <si>
    <t>http://www.accessdata.fda.gov/scripts/cdrh/cfdocs/cfcfr/CFRSearch.cfm?fr=558.355</t>
  </si>
  <si>
    <t>Malinak et al., 2014</t>
  </si>
  <si>
    <t>Human health effects: http://www.atsdr.cdc.gov/toxprofiles/tp132-c2.pdf ; Case report</t>
  </si>
  <si>
    <t>http://www.fda.gov/Safety/Recalls/ArchiveRecalls/2015/ucm464436.htm</t>
  </si>
  <si>
    <t>2015 9/25</t>
  </si>
  <si>
    <t>29,830 ppb</t>
  </si>
  <si>
    <t>Finishing feed</t>
  </si>
  <si>
    <t>http://www.fda.gov/Safety/Recalls/ArchiveRecalls/2013/ucm421466.htm</t>
  </si>
  <si>
    <t>365,200 ppb</t>
  </si>
  <si>
    <t>Medardus et al., 2014</t>
  </si>
  <si>
    <t>Cryptosporidium spp.</t>
  </si>
  <si>
    <t>2014 10/31</t>
  </si>
  <si>
    <t>Raw beef</t>
  </si>
  <si>
    <t>Strohmeyer et al, 2006</t>
  </si>
  <si>
    <t>Raw turkey</t>
  </si>
  <si>
    <t>Pet bird (large)</t>
  </si>
  <si>
    <t>Deoxynivalenol</t>
  </si>
  <si>
    <t>http://www.fda.gov/Food/GuidanceRegulation/GuidanceDocumentsRegulatoryInformation/ChemicalContaminantsMetalsNaturalToxinsPesticides/ucm120184.htm</t>
  </si>
  <si>
    <t>3,422 ppb</t>
  </si>
  <si>
    <t>Combined levels of DON and ADON (validated with DVM toxicologist)</t>
  </si>
  <si>
    <t>8,872 ppb</t>
  </si>
  <si>
    <t>Maize</t>
  </si>
  <si>
    <t>5,555 ppb</t>
  </si>
  <si>
    <t>Oats</t>
  </si>
  <si>
    <t>71 ppb</t>
  </si>
  <si>
    <t>Canned Dog Food</t>
  </si>
  <si>
    <t>Barley</t>
  </si>
  <si>
    <t>http://www.fda.gov/Safety/Recalls/ucm310400.htm</t>
  </si>
  <si>
    <t>2,489 ppb</t>
  </si>
  <si>
    <t>2012 6/30</t>
  </si>
  <si>
    <t>Rye</t>
  </si>
  <si>
    <t>YESs</t>
  </si>
  <si>
    <t>Raw dog food</t>
  </si>
  <si>
    <t>Raw pet food</t>
  </si>
  <si>
    <t>500 ppb</t>
  </si>
  <si>
    <t>http://www.fda.gov/Safety/Recalls/ArchiveRecalls/2013/ucm340075.htm</t>
  </si>
  <si>
    <t>2013 2/15</t>
  </si>
  <si>
    <t>Chicken and Flaxseed Treats</t>
  </si>
  <si>
    <t>24,900 ppb</t>
  </si>
  <si>
    <t>http://www.fda.gov/Safety/Recalls/ucm313572.htm</t>
  </si>
  <si>
    <t>2012 7/27</t>
  </si>
  <si>
    <t xml:space="preserve"> YES</t>
  </si>
  <si>
    <t>Cat treats</t>
  </si>
  <si>
    <t>5,500 ppb</t>
  </si>
  <si>
    <t>http://www.fda.gov/Safety/Recalls/ArchiveRecalls/2015/ucm471748.htm</t>
  </si>
  <si>
    <t>2015 11/6</t>
  </si>
  <si>
    <t>Cattle hooves</t>
  </si>
  <si>
    <t>FDA CPG Sec. 690.800</t>
  </si>
  <si>
    <t>7,000 ppb</t>
  </si>
  <si>
    <t>http://www.fda.gov/Safety/Recalls/ArchiveRecalls/2009/ucm189296.htm</t>
  </si>
  <si>
    <t>2009 11/4</t>
  </si>
  <si>
    <t>10,100 ppb</t>
  </si>
  <si>
    <t>http://www.fda.gov/NewsEvents/Newsroom/PressAnnouncements/2009/ucm189400.htm 
http://www.fda.gov/Safety/Recalls/ArchiveRecalls/2009/ucm193736.htm</t>
  </si>
  <si>
    <t>6,100 ppb</t>
  </si>
  <si>
    <t>2009 11/5</t>
  </si>
  <si>
    <t>Beef filet squares</t>
  </si>
  <si>
    <t>4.75 ppm</t>
  </si>
  <si>
    <t>Schaafsma et al., 2008</t>
  </si>
  <si>
    <t>http://www.fda.gov/NewsEvents/Newsroom/PressAnnouncements/2010/ucm197700.htm</t>
  </si>
  <si>
    <t>2010 1/14</t>
  </si>
  <si>
    <t>Chopped whole corn plants</t>
  </si>
  <si>
    <t>Corn plant, dehydrated</t>
  </si>
  <si>
    <t>http://www.fda.gov/Safety/Recalls/ArchiveRecalls/2010/ucm200248.htm</t>
  </si>
  <si>
    <t>2010 2/11</t>
  </si>
  <si>
    <t>880 ppb</t>
  </si>
  <si>
    <t>Teller et al., 2012</t>
  </si>
  <si>
    <t>12,300 ppb</t>
  </si>
  <si>
    <t>Hydrolyzed vegetable protein</t>
  </si>
  <si>
    <t>http://www.fda.gov/Safety/Recalls/ArchiveRecalls/2010/ucm208421.htm</t>
  </si>
  <si>
    <t>3,900 ppb</t>
  </si>
  <si>
    <t>2010 4/12</t>
  </si>
  <si>
    <t>3,600 ppb</t>
  </si>
  <si>
    <t>http://www.fda.gov/Safety/Recalls/ArchiveRecalls/2010/ucm216298.htm</t>
  </si>
  <si>
    <t>6,300 ppb</t>
  </si>
  <si>
    <t>2010 6/18</t>
  </si>
  <si>
    <t>3,000 ppb</t>
  </si>
  <si>
    <t>Supplement</t>
  </si>
  <si>
    <t>http://www.fda.gov/Safety/Recalls/ArchiveRecalls/2010/ucm216903.htm</t>
  </si>
  <si>
    <t>2010 6/22</t>
  </si>
  <si>
    <t>Raw cat food</t>
  </si>
  <si>
    <t>3,300 ppb</t>
  </si>
  <si>
    <t>http://www.fda.gov/Safety/Recalls/ArchiveRecalls/2010/ucm217826.htm</t>
  </si>
  <si>
    <t>2010 7/1</t>
  </si>
  <si>
    <t>http://www.fda.gov/Safety/Recalls/ArchiveRecalls/2010/ucm218039.htm</t>
  </si>
  <si>
    <t>400 ppb</t>
  </si>
  <si>
    <t>2010 7/2</t>
  </si>
  <si>
    <t>http://www.fda.gov/Safety/Recalls/ArchiveRecalls/2010/ucm217999.htm</t>
  </si>
  <si>
    <t>Dental breath tabs</t>
  </si>
  <si>
    <t>http://www.fda.gov/Safety/Recalls/ArchiveRecalls/2010/ucm220204.htm 
http://www.fda.gov/Safety/Recalls/ArchiveRecalls/2010/ucm220780.htm</t>
  </si>
  <si>
    <t>2010 7/25</t>
  </si>
  <si>
    <t>Pet Reptiles</t>
  </si>
  <si>
    <t>700 ppb</t>
  </si>
  <si>
    <t>http://www.fda.gov/Safety/Recalls/ArchiveRecalls/2010/ucm220367.htm</t>
  </si>
  <si>
    <t>2010 7/26</t>
  </si>
  <si>
    <t>1,100 ppb</t>
  </si>
  <si>
    <t>2010 7/30</t>
  </si>
  <si>
    <t>900 ppb</t>
  </si>
  <si>
    <t>http://www.fda.gov/Safety/Recalls/ArchiveRecalls/2010/ucm224352.htm
http://www.fda.gov/Safety/Recalls/ArchiveRecalls/2010/ucm224675.htm</t>
  </si>
  <si>
    <t>2010 8/29</t>
  </si>
  <si>
    <t>Beef treats</t>
  </si>
  <si>
    <t>http://www.fda.gov/Safety/Recalls/ArchiveRecalls/2010/ucm224987.htm</t>
  </si>
  <si>
    <t>2010 9/3</t>
  </si>
  <si>
    <t>1,200 ppb</t>
  </si>
  <si>
    <t>Texas Taffy Beef Jerky</t>
  </si>
  <si>
    <t>http://www.fda.gov/Safety/Recalls/ucm241476.htm</t>
  </si>
  <si>
    <t>1,360 ppb</t>
  </si>
  <si>
    <t>Soy flour</t>
  </si>
  <si>
    <t>1,680 ppb</t>
  </si>
  <si>
    <t>http://www.fda.gov/Safety/Recalls/ucm274402.htm</t>
  </si>
  <si>
    <t>2011 10/4</t>
  </si>
  <si>
    <t>Soy meal</t>
  </si>
  <si>
    <t>1,900 ppb</t>
  </si>
  <si>
    <t>3,400 ppb</t>
  </si>
  <si>
    <t>Pig ears</t>
  </si>
  <si>
    <t>31 ppb</t>
  </si>
  <si>
    <t>http://www.fda.gov/Safety/Recalls/ucm246319.htm</t>
  </si>
  <si>
    <t>2011 3/8</t>
  </si>
  <si>
    <t>http://www.fda.gov/food/guidanceregulation/guidancedocumentsregulatoryinformation/chemicalcontaminantsmetalsnaturaltoxinspesticides/ucm077969.htm#ddt</t>
  </si>
  <si>
    <t>20 ppb</t>
  </si>
  <si>
    <t>http://www.fda.gov/Safety/Recalls/ucm255709.htm</t>
  </si>
  <si>
    <t>2011 5/17</t>
  </si>
  <si>
    <t>http://www.fda.gov/ICECI/ComplianceManuals/CompliancePolicyGuidanceManual/ucm123236.htm#ALDRIN</t>
  </si>
  <si>
    <t>1.7 ppb</t>
  </si>
  <si>
    <t>http://www.fda.gov/Safety/Recalls/ucm255726.htm</t>
  </si>
  <si>
    <t>http://www.fda.gov/AnimalVeterinary/Products/AnimalFoodFeeds/Contaminants/ucm050430.htm</t>
  </si>
  <si>
    <t>.00025 ppb</t>
  </si>
  <si>
    <t>http://www.fda.gov/Safety/Recalls/ucm257160.htm</t>
  </si>
  <si>
    <t>2011 5/28</t>
  </si>
  <si>
    <t>.00054 ppb</t>
  </si>
  <si>
    <t>http://www.fda.gov/Safety/Recalls/ucm253997.htm</t>
  </si>
  <si>
    <t>.00107 ppb</t>
  </si>
  <si>
    <t>2011 5/3</t>
  </si>
  <si>
    <t>.00129 ppb</t>
  </si>
  <si>
    <t xml:space="preserve">http://www.fda.gov/Safety/Recalls/ucm261072.htm </t>
  </si>
  <si>
    <t>2011 6/27</t>
  </si>
  <si>
    <t xml:space="preserve">YES </t>
  </si>
  <si>
    <t>http://www.fda.gov/Safety/Recalls/ucm257833.htm</t>
  </si>
  <si>
    <t>E. coli (generic)</t>
  </si>
  <si>
    <t>Myint et al, 2007</t>
  </si>
  <si>
    <t>Cracked corn</t>
  </si>
  <si>
    <t>Coarse corn</t>
  </si>
  <si>
    <t>2011 6/3</t>
  </si>
  <si>
    <t>Cracked peanut</t>
  </si>
  <si>
    <t>Whole sunflower</t>
  </si>
  <si>
    <t>http://www.fda.gov/Safety/Recalls/ucm266079.htm</t>
  </si>
  <si>
    <t>2011 7/29</t>
  </si>
  <si>
    <t>Horse, goat</t>
  </si>
  <si>
    <t>Pre-mixed pelleted horse feed</t>
  </si>
  <si>
    <t>Wishbone dog treat</t>
  </si>
  <si>
    <t>Milk replacer powder</t>
  </si>
  <si>
    <t>Milk replacer</t>
  </si>
  <si>
    <t>http://www.fda.gov/Safety/Recalls/ucm267247.htm</t>
  </si>
  <si>
    <t>Nondomestic carnivores</t>
  </si>
  <si>
    <t>Raw horse meat</t>
  </si>
  <si>
    <t>2011 8/8</t>
  </si>
  <si>
    <t>73 CFU/g</t>
  </si>
  <si>
    <t>Peanuts</t>
  </si>
  <si>
    <t>Singleton et al., 2012</t>
  </si>
  <si>
    <t>http://www.fda.gov/Safety/Recalls/ucm324327.htm</t>
  </si>
  <si>
    <t>Chicken dog treats</t>
  </si>
  <si>
    <t>Raw chicken</t>
  </si>
  <si>
    <t>http://www.fda.gov/Safety/Recalls/ucm323823.htm</t>
  </si>
  <si>
    <t>2012 10/13</t>
  </si>
  <si>
    <t>Dog Treats</t>
  </si>
  <si>
    <t>Raw lamb</t>
  </si>
  <si>
    <t>http://www.fda.gov/Safety/Recalls/ucm324279.htm</t>
  </si>
  <si>
    <t>2012 10/17</t>
  </si>
  <si>
    <t>Guinea Pig, Rabbit</t>
  </si>
  <si>
    <t>http://www.fda.gov/Safety/Recalls/ucm325609.htm</t>
  </si>
  <si>
    <t>Paper published in Canada</t>
  </si>
  <si>
    <t>Meat and bone meal</t>
  </si>
  <si>
    <t>2012 10/23</t>
  </si>
  <si>
    <t>Pet bird</t>
  </si>
  <si>
    <t>Ge, B et al, 2013</t>
  </si>
  <si>
    <t>Poultry meal</t>
  </si>
  <si>
    <t>Poultry by-product meal</t>
  </si>
  <si>
    <t>Blood meal</t>
  </si>
  <si>
    <t>Small animal</t>
  </si>
  <si>
    <t>Feather meal</t>
  </si>
  <si>
    <t>Bone meal</t>
  </si>
  <si>
    <t>http://www.fda.gov/Safety/Recalls/ucm326657.htm</t>
  </si>
  <si>
    <t>2012 11/1</t>
  </si>
  <si>
    <t>Alfalfa meal</t>
  </si>
  <si>
    <t>Alfalfa meal, dehydrated or pellets</t>
  </si>
  <si>
    <t>Oilseed byproducts</t>
  </si>
  <si>
    <t>Oilseed byproduct</t>
  </si>
  <si>
    <t>http://www.fda.gov/Safety/Recalls/ucm328463.htm</t>
  </si>
  <si>
    <t>2012 11/15</t>
  </si>
  <si>
    <t>Bullstrips</t>
  </si>
  <si>
    <t>Cottonseed meal</t>
  </si>
  <si>
    <t>http://www.fda.gov/Safety/Recalls/ucm329165.htm</t>
  </si>
  <si>
    <t>2012 11/20</t>
  </si>
  <si>
    <t>Sunflower meal</t>
  </si>
  <si>
    <t>Pet fish</t>
  </si>
  <si>
    <t>Linseed meal</t>
  </si>
  <si>
    <t>http://www.fda.gov/Safety/Recalls/ucm298077.htm</t>
  </si>
  <si>
    <t>Canola meal</t>
  </si>
  <si>
    <t>2012 3/29</t>
  </si>
  <si>
    <t>[Number]</t>
  </si>
  <si>
    <t>Corn products</t>
  </si>
  <si>
    <t>http://www.fda.gov/Safety/Recalls/ucm302137.htm
http://www.fda.gov/Safety/Recalls/ucm302514.htm
http://www.fda.gov/Safety/Recalls/ArchiveRecalls/2012/ucm299606.htm
http://www.fda.gov/Safety/Recalls/ucm304917.htm
http://www.fda.gov/Safety/Recalls/ucm303034.htm</t>
  </si>
  <si>
    <t>Hominy</t>
  </si>
  <si>
    <t>Hominy feed</t>
  </si>
  <si>
    <t>2012 4/26</t>
  </si>
  <si>
    <t>Rat</t>
  </si>
  <si>
    <t>Lenz et al, 2009</t>
  </si>
  <si>
    <t>Dry food</t>
  </si>
  <si>
    <t>Dog, cat</t>
  </si>
  <si>
    <t>Nemser et al, 2014</t>
  </si>
  <si>
    <t>YES:  The hazard has been implicated in FDA recalls</t>
  </si>
  <si>
    <t>http://www.fda.gov/Safety/Recalls/ucm302546.htm</t>
  </si>
  <si>
    <t>NO:  The hazard has not been reported in FDA recalls</t>
  </si>
  <si>
    <t>2012 4/30</t>
  </si>
  <si>
    <t>Jerky treat</t>
  </si>
  <si>
    <t>Hamster</t>
  </si>
  <si>
    <t>This score is determined based on the answers to the above variables</t>
  </si>
  <si>
    <t>The number of times a hazard was reported to be present</t>
  </si>
  <si>
    <t>Mouse</t>
  </si>
  <si>
    <t>Corn gluten</t>
  </si>
  <si>
    <t>Corn germ</t>
  </si>
  <si>
    <t>Kinley B et al, 2010</t>
  </si>
  <si>
    <t>http://www.fda.gov/Safety/Recalls/ucm303061.htm</t>
  </si>
  <si>
    <t>2012 5/4</t>
  </si>
  <si>
    <t>http://www.fda.gov/Safety/Recalls/ucm303042.htm</t>
  </si>
  <si>
    <t>http://www.fda.gov/Safety/Recalls/ucm303039.htm
http://www.fda.gov/Safety/Recalls/ArchiveRecalls/2012/ucm303063.htm
http://www.fda.gov/Safety/Recalls/ucm303371.htm</t>
  </si>
  <si>
    <t>Meat meal</t>
  </si>
  <si>
    <t>http://www.fda.gov/Safety/Recalls/ucm303034.htm</t>
  </si>
  <si>
    <t>2012 5/5</t>
  </si>
  <si>
    <t>Chick Stick Treats</t>
  </si>
  <si>
    <t>2012 7/18</t>
  </si>
  <si>
    <t>V-164-2012</t>
  </si>
  <si>
    <t>031414H1</t>
  </si>
  <si>
    <t>Calf milk replacer</t>
  </si>
  <si>
    <t>Species</t>
  </si>
  <si>
    <t>http://www.fda.gov/Safety/Recalls/ArchiveRecalls/2012/ucm317945.htm</t>
  </si>
  <si>
    <t>2012 8/31</t>
  </si>
  <si>
    <t>Reference for E&amp;F</t>
  </si>
  <si>
    <t>Human health effect (YES/NO)</t>
  </si>
  <si>
    <t>Acute or subacute death in humans (YES/NO)</t>
  </si>
  <si>
    <t>Reference for H&amp;I</t>
  </si>
  <si>
    <t>Comments</t>
  </si>
  <si>
    <t>http://www.fda.gov/Safety/Recalls/ucm319021.htm</t>
  </si>
  <si>
    <t>2012 9/11</t>
  </si>
  <si>
    <t>Beef Bully Sticks Treats</t>
  </si>
  <si>
    <t>http://www.fda.gov/Safety/Recalls/ucm320569.htm</t>
  </si>
  <si>
    <t>2012 9/21</t>
  </si>
  <si>
    <t>Nut butters (dogsbutter treats)</t>
  </si>
  <si>
    <t>http://www.fda.gov/Safety/Recalls/ucm321716.htm</t>
  </si>
  <si>
    <t>2012 9/24</t>
  </si>
  <si>
    <t>Chicken Treats</t>
  </si>
  <si>
    <t>Amphibian</t>
  </si>
  <si>
    <t>The Toxicology of Aflatoxins: Human Health, Veterinary, and Agricultural Significance, Eaton &amp; Groopman, 1994</t>
  </si>
  <si>
    <t>http://www.fda.gov/Safety/Recalls/ucm374043.htm</t>
  </si>
  <si>
    <t>2013 11/4</t>
  </si>
  <si>
    <t>http://www.fda.gov/Food/FoodborneIllnessContaminants/CausesOfIllnessBadBugBook/ucm071020.htm</t>
  </si>
  <si>
    <t>http://www.fda.gov/Safety/Recalls/ucm340337.htm
http://www.fda.gov/Safety/Recalls/ucm340552.htm</t>
  </si>
  <si>
    <t>2013 2/19</t>
  </si>
  <si>
    <t>Bird Food</t>
  </si>
  <si>
    <t>http://www.fda.gov/Safety/Recalls/ucm340596.htm</t>
  </si>
  <si>
    <t>Aquatic - non-mammal</t>
  </si>
  <si>
    <t>http://fisheries.tamu.edu/files/2013/09/Molds-in-Fish-Feeds-and-Aflatoxicosis.pdf</t>
  </si>
  <si>
    <t>Chicken Dog Treats</t>
  </si>
  <si>
    <t>Bird</t>
  </si>
  <si>
    <t>Mitchell &amp; Tully, Current Therapy in Exotic Pet Practice, 2016</t>
  </si>
  <si>
    <t>http://www.fda.gov/Safety/Recalls/ucm340468.htm</t>
  </si>
  <si>
    <t>Whole safflower</t>
  </si>
  <si>
    <t>2013 2/20</t>
  </si>
  <si>
    <t>Camelid</t>
  </si>
  <si>
    <t>Fumonisins</t>
  </si>
  <si>
    <t>Medicine &amp; Surgery of Camelids, Fowler, 2010</t>
  </si>
  <si>
    <t>Parsley</t>
  </si>
  <si>
    <t>http://www.fda.gov/Food/GuidanceRegulation/GuidanceDocumentsRegulatoryInformation/ucm109231.htm</t>
  </si>
  <si>
    <t>Carnivore - captive nondomestic</t>
  </si>
  <si>
    <t>http://www.fda.gov/Safety/Recalls/ucm340669.htm</t>
  </si>
  <si>
    <t>232 ppm</t>
  </si>
  <si>
    <t>Equid/hindgut ferment</t>
  </si>
  <si>
    <t>2013 2/21</t>
  </si>
  <si>
    <t>Ferrets, Rabbits, and Rodents: Clinical Medicine and Surgery, 3rd ed., 2012</t>
  </si>
  <si>
    <t>221 ppm</t>
  </si>
  <si>
    <t>http://www.fda.gov/Safety/Recalls/ucm341527.htm</t>
  </si>
  <si>
    <t>http://www.sciencedirect.com/science/article/pii/S1090023310001991</t>
  </si>
  <si>
    <t>2013 2/27</t>
  </si>
  <si>
    <t>5.30 ppm</t>
  </si>
  <si>
    <t>Clinical Veterinary Toxicology, Plumlee, 2004; http://www.merckvetmanual.com/mvm/toxicology/mycotoxicoses/aflatoxicosis.html</t>
  </si>
  <si>
    <t>http://www.fda.gov/Safety/Recalls/ucm343716.htm</t>
  </si>
  <si>
    <t>2013 3/13</t>
  </si>
  <si>
    <t>http://www.ag.auburn.edu/~owslewf/extswine/aflatox.PDF</t>
  </si>
  <si>
    <t>http://www.merckvetmanual.com/mvm/poultry/mycotoxicoses/overview_of_mycotoxicoses_in_poultry.html</t>
  </si>
  <si>
    <t>586 ppb</t>
  </si>
  <si>
    <t>Chicks are less sensitive than ducklings</t>
  </si>
  <si>
    <t>22,900 ppb</t>
  </si>
  <si>
    <t>http://www.fda.gov/Safety/Recalls/ucm344421.htm
http://www.fda.gov/Safety/Recalls/ucm348786.htm
http://www.fda.gov/Safety/Recalls/ucm348786.htm</t>
  </si>
  <si>
    <t>2013 3/18</t>
  </si>
  <si>
    <t>Reptile</t>
  </si>
  <si>
    <t>Health and Welfare of Captive Reptiles, Warwick, Frye &amp; Murphy, 1995</t>
  </si>
  <si>
    <t>Dry Cat food</t>
  </si>
  <si>
    <t>Ruminant - captive nondomestic</t>
  </si>
  <si>
    <t>Ruminant - domestic</t>
  </si>
  <si>
    <t>http://www.ncbi.nlm.nih.gov/pubmed/9027698 ; http://www.merckvetmanual.com/mvm/toxicology/mycotoxicoses/aflatoxicosis.html</t>
  </si>
  <si>
    <t>6,400 ppb</t>
  </si>
  <si>
    <t>Small mammal</t>
  </si>
  <si>
    <t>11,400 ppb</t>
  </si>
  <si>
    <t>Ferrets, Rabbits, and Rodents: Clinical Medicine and Surgery, 3rd ed., 2012; http://www.fda.gov/Food/FoodborneIllnessContaminants/CausesOfIllnessBadBugBook/ucm071020.htm</t>
  </si>
  <si>
    <t>Mice are generally more resistant to Aflatoxin B1 than rats</t>
  </si>
  <si>
    <t>Waterfowl</t>
  </si>
  <si>
    <t>0.81 ppm</t>
  </si>
  <si>
    <t>http://www.nwhc.usgs.gov/publications/field_manual/chapter_37.pdf</t>
  </si>
  <si>
    <t>Beef Dog Treats</t>
  </si>
  <si>
    <t>http://www.fda.gov/Safety/Recalls/ucm345009.htm</t>
  </si>
  <si>
    <t>2013 3/6</t>
  </si>
  <si>
    <t>Ducklings are more sensitive than chicks</t>
  </si>
  <si>
    <t>http://www.fda.gov/Safety/Recalls/ArchiveRecalls/2013/ucm342968.htm</t>
  </si>
  <si>
    <t>2013 3/7</t>
  </si>
  <si>
    <t>http://www.fda.gov/Safety/Recalls/ArchiveRecalls/2013/ucm342902.htm</t>
  </si>
  <si>
    <t>8,900 ppb</t>
  </si>
  <si>
    <t>http://www.fda.gov/Safety/Recalls/ucm348673.htm</t>
  </si>
  <si>
    <t>Ergot Alkaloids and Related Compounds, Berde &amp; Schild, 1978</t>
  </si>
  <si>
    <t>http://www.apsnet.org/edcenter/intropp/topics/Mycotoxins/Pages/ErgotAlkaloids.aspx</t>
  </si>
  <si>
    <t>2013 4/18</t>
  </si>
  <si>
    <t>Raw Cat Food</t>
  </si>
  <si>
    <t>4,400 ppb</t>
  </si>
  <si>
    <t>http://www.fda.gov/Safety/Recalls/ucm346496.htm</t>
  </si>
  <si>
    <t>2013 4/3</t>
  </si>
  <si>
    <t>1,800 ppb</t>
  </si>
  <si>
    <t>5,700 ppb</t>
  </si>
  <si>
    <t>http://www.fda.gov/Safety/Recalls/ucm356570.htm</t>
  </si>
  <si>
    <t>2013 6/12</t>
  </si>
  <si>
    <t>Haschek &amp; Rousseaux's Handbook of Toxicologic Pathology, 2013.</t>
  </si>
  <si>
    <t>http://www.fda.gov/Safety/Recalls/ucm357630.htm</t>
  </si>
  <si>
    <t>2013 6/18</t>
  </si>
  <si>
    <t>Large Animal Internal Medicine, Smith, 2015</t>
  </si>
  <si>
    <t>3,500 ppb</t>
  </si>
  <si>
    <t>http://poisonousplants.ansci.cornell.edu/toxicagents/fesalk.html</t>
  </si>
  <si>
    <t>6,800 ppb</t>
  </si>
  <si>
    <t>Veterinary Toxicology, Basic and Clinical Principles, 2012 ; Poisonous Plants of California, Fuller &amp; McClintock, 1986</t>
  </si>
  <si>
    <t>2015 1/16</t>
  </si>
  <si>
    <t>V-060-2016</t>
  </si>
  <si>
    <t>879384000179, 879384000186</t>
  </si>
  <si>
    <t>http://www.merckvetmanual.com/mvm/toxicology/mycotoxicoses/ergotism.html</t>
  </si>
  <si>
    <t>8,600 ppb</t>
  </si>
  <si>
    <t>Veterinary Toxicology, Basic and Clinical Principles, 2012; Haschek &amp; Rousseaux's Handbook of Toxicologic Pathology, 2013.</t>
  </si>
  <si>
    <t>Klotz, J.L. (2015) Toxins, 7, 2801-2821</t>
  </si>
  <si>
    <t>http://www.fda.gov/Safety/Recalls/ucm365154.htm</t>
  </si>
  <si>
    <t>https://vetmed.iastate.edu/sites/default/files/vdpam/Extension/Ergot-Poisoning-in-Cattle.pdf</t>
  </si>
  <si>
    <t>2013 8/14</t>
  </si>
  <si>
    <t>600 ppb</t>
  </si>
  <si>
    <t>http://www.fda.gov/Safety/Recalls/ucm366526.htm</t>
  </si>
  <si>
    <t>2013 8/26</t>
  </si>
  <si>
    <t>2,900 ppb</t>
  </si>
  <si>
    <t>http://www.fda.gov/Safety/Recalls/ucm366953.htm</t>
  </si>
  <si>
    <t>2013 8/30</t>
  </si>
  <si>
    <t>2,000 ppb</t>
  </si>
  <si>
    <t>http://wildpro.twycrosszoo.org/S/00dis/toxic/biotoxin/Ergotism.htm</t>
  </si>
  <si>
    <t>2013 3/21</t>
  </si>
  <si>
    <t>V-293-2013, V-292-2013, V-291-2013, V-290-2013</t>
  </si>
  <si>
    <t>214, T209, E212, E209, T214</t>
  </si>
  <si>
    <t>8 37528 00106 2, 8 37528 00104 8</t>
  </si>
  <si>
    <t>http://www.fda.gov/Safety/Recalls/ucm383066.htm</t>
  </si>
  <si>
    <t>2014 1/25</t>
  </si>
  <si>
    <t>Chicken treats</t>
  </si>
  <si>
    <t>http://www.fda.gov/Safety/Recalls/ucm428723.htm</t>
  </si>
  <si>
    <t>2014 12/24</t>
  </si>
  <si>
    <t>Kangaroo treats</t>
  </si>
  <si>
    <t>http://www.fda.gov/Safety/Recalls/ucm428671.htm</t>
  </si>
  <si>
    <t>2014 12/31</t>
  </si>
  <si>
    <t>5,850 ppb</t>
  </si>
  <si>
    <t>http://www.fda.gov/Safety/Recalls/ucm384876.htm</t>
  </si>
  <si>
    <t>2014 2/5</t>
  </si>
  <si>
    <t>2,770 ppb</t>
  </si>
  <si>
    <t>6,500 ppb</t>
  </si>
  <si>
    <t>Research Issues in Aluminum Toxicity, Yokel &amp; Golub, 1997</t>
  </si>
  <si>
    <t>http://www.fda.gov/Safety/Recalls/ucm392618.htm</t>
  </si>
  <si>
    <t>Potato</t>
  </si>
  <si>
    <t>http://www.atsdr.cdc.gov/toxprofiles/tp22-c3.pdf</t>
  </si>
  <si>
    <t>https://agresearchmag.ars.usda.gov/1997/dec/glyc/</t>
  </si>
  <si>
    <t>2014 4/8</t>
  </si>
  <si>
    <t>5,300 ppb</t>
  </si>
  <si>
    <t>Lohne et al., 2015</t>
  </si>
  <si>
    <t>Combined Solanine and Chacocine levels</t>
  </si>
  <si>
    <t>Lamb Dog Treats</t>
  </si>
  <si>
    <t>http://www.fda.gov/Safety/Recalls/ucm399087.htm</t>
  </si>
  <si>
    <t>2014 5/27</t>
  </si>
  <si>
    <t>25,600 ppb</t>
  </si>
  <si>
    <t>Avian Medicine: Principles and Applications, 1994. http://avianmedicine.net/content/uploads/2013/03/37.pdf</t>
  </si>
  <si>
    <t>http://www.fda.gov/Safety/Recalls/ucm416452.htm</t>
  </si>
  <si>
    <t>182,300 ppb</t>
  </si>
  <si>
    <t>2014 9/26</t>
  </si>
  <si>
    <t>23,700 ppb</t>
  </si>
  <si>
    <t>Poultry Meal</t>
  </si>
  <si>
    <t>18,600 ppb</t>
  </si>
  <si>
    <t>Toxicological Profile for Aluminum (Update), ATSDR, 1999</t>
  </si>
  <si>
    <t>Potato (in "dry &amp; wet pet food")</t>
  </si>
  <si>
    <t>http://www.fda.gov/Safety/Recalls/ucm430726.htm</t>
  </si>
  <si>
    <t>30,000 ppb</t>
  </si>
  <si>
    <t>Sheridan and Kemnah, 2010</t>
  </si>
  <si>
    <t>http://www.tandfonline.com/doi/pdf/10.1080/01652176.1990.9694271</t>
  </si>
  <si>
    <t>Veterinary Toxicology, Gupta, 2012</t>
  </si>
  <si>
    <t>Beef Jerky Treats</t>
  </si>
  <si>
    <t>http://www.fda.gov/Safety/Recalls/ucm432561.htm</t>
  </si>
  <si>
    <t>21,000 ppb</t>
  </si>
  <si>
    <t>2015 1/30</t>
  </si>
  <si>
    <t>37,000 ppb</t>
  </si>
  <si>
    <t>115,000 ppb</t>
  </si>
  <si>
    <t>Beefhide Chicken Sticks</t>
  </si>
  <si>
    <t>http://www.fda.gov/Safety/Recalls/ArchiveRecalls/2015/ucm468970.htm</t>
  </si>
  <si>
    <t>2015 10/23</t>
  </si>
  <si>
    <t>34,000 ppb</t>
  </si>
  <si>
    <t>33,000 ppb</t>
  </si>
  <si>
    <t>http://www.fda.gov/Safety/Recalls/ArchiveRecalls/2015/ucm476860.htm</t>
  </si>
  <si>
    <t>2015 12/10</t>
  </si>
  <si>
    <t>22,000 ppb</t>
  </si>
  <si>
    <t>138,000 ppb</t>
  </si>
  <si>
    <t>Beef Trachea Treats</t>
  </si>
  <si>
    <t>35,000 ppb</t>
  </si>
  <si>
    <t>http://www.fda.gov/Safety/Recalls/ArchiveRecalls/2015/ucm433993.htm</t>
  </si>
  <si>
    <t>https://www.pwrc.usgs.gov/eisler/CHR_12_Arsenic.pdf</t>
  </si>
  <si>
    <t>9,000 ppb</t>
  </si>
  <si>
    <t>2015 2/11</t>
  </si>
  <si>
    <t>http://www.atsdr.cdc.gov/ToxProfiles/tp2-c1.pdf</t>
  </si>
  <si>
    <t>5,000 ppb</t>
  </si>
  <si>
    <t>http://www.fda.gov/Safety/Recalls/ArchiveRecalls/2015/ucm434023.htm</t>
  </si>
  <si>
    <t>http://www.fda.gov/Safety/Recalls/ArchiveRecalls/2015/ucm447095.htm</t>
  </si>
  <si>
    <t>2015 5/15</t>
  </si>
  <si>
    <t>Blackwell's Five-Minute Veterinary Consult: Ruminant, 2008</t>
  </si>
  <si>
    <t>1,000 ppb</t>
  </si>
  <si>
    <t>http://www.fda.gov/Safety/Recalls/ArchiveRecalls/2015/ucm451991.htm</t>
  </si>
  <si>
    <t>2015 6/19</t>
  </si>
  <si>
    <t>Beef Gullet Treats</t>
  </si>
  <si>
    <t>70,000 ppb</t>
  </si>
  <si>
    <t>http://www.fda.gov/Safety/Recalls/ArchiveRecalls/2015/ucm463636.htm</t>
  </si>
  <si>
    <t>http://www.wti.org.in/ModuleFiles/Publication/Files/poisonsandthepachyderm.pdf</t>
  </si>
  <si>
    <t>2015 7/14</t>
  </si>
  <si>
    <t>Turkey Dog Treats</t>
  </si>
  <si>
    <t>Reference for elephants only</t>
  </si>
  <si>
    <t>29,000 ppb</t>
  </si>
  <si>
    <t>http://www.fda.gov/Safety/Recalls/ArchiveRecalls/2015/ucm453661.htm</t>
  </si>
  <si>
    <t>2015 7/2</t>
  </si>
  <si>
    <t>67,000 ppb</t>
  </si>
  <si>
    <t>http://www.uwyo.edu/uwe/pubs/b1183/_files/arsenic.pdf</t>
  </si>
  <si>
    <t>Beef Treats</t>
  </si>
  <si>
    <t>49,000 ppb</t>
  </si>
  <si>
    <t>http://www.fda.gov/Safety/Recalls/ArchiveRecalls/2015/ucm455540.htm</t>
  </si>
  <si>
    <t>http://www.merckvetmanual.com/pethealth/special_subjects/poisoning/arsenic_poisoning.html</t>
  </si>
  <si>
    <t>2015 7/20</t>
  </si>
  <si>
    <t>http://www.merckvetmanual.com/mvm/toxicology/arsenic_poisoning/organic_arsenicals_toxicity.html; https://vetmed.iastate.edu/vdpam/FSVD/swine/index-diseases/phenylarsonic-poisoning ; https://www.pwrc.usgs.gov/eisler/CHR_12_Arsenic.pdf</t>
  </si>
  <si>
    <t>65,000 ppb</t>
  </si>
  <si>
    <t>http://www.fda.gov/Safety/Recalls/ArchiveRecalls/2015/ucm455867.htm</t>
  </si>
  <si>
    <t>2015 7/23</t>
  </si>
  <si>
    <t>http://www.fda.gov/Safety/Recalls/ArchiveRecalls/2015/ucm455923.htm</t>
  </si>
  <si>
    <t>Blackwell's Five-Minute Veterinary Consult: Ruminant, 2008 ; http://www.merckvetmanual.com/mvm/toxicology/arsenic_poisoning/organic_arsenicals_toxicity.html</t>
  </si>
  <si>
    <t>2015 7/24</t>
  </si>
  <si>
    <t>50,000 ppb</t>
  </si>
  <si>
    <t>http://www.fda.gov/Safety/Recalls/ArchiveRecalls/2015/ucm457918.htm</t>
  </si>
  <si>
    <t>2015 8/10</t>
  </si>
  <si>
    <t>http://www.fda.gov/Safety/Recalls/ArchiveRecalls/2015/ucm464515.htm</t>
  </si>
  <si>
    <t>23,000 ppb</t>
  </si>
  <si>
    <t>http://pubs.usgs.gov/sir/2006/5245/pdf/sir20065245.pdf ; http://www.ajol.info/index.php/jas/article/view/20036 ; https://www.ncbi.nlm.nih.gov/pubmed/3939390</t>
  </si>
  <si>
    <t>http://www.atsdr.cdc.gov/PHS/PHS.asp?id=46&amp;tid=15</t>
  </si>
  <si>
    <t>8,000 ppb</t>
  </si>
  <si>
    <t>http://www.fda.gov/Safety/Recalls/ArchiveRecalls/2015/ucm465183.htm</t>
  </si>
  <si>
    <t>Heptachlor</t>
  </si>
  <si>
    <t>2015 9/30</t>
  </si>
  <si>
    <t>www.fda.gov/Safety/Recalls/ucm482799.htm</t>
  </si>
  <si>
    <t>0.2 ppb</t>
  </si>
  <si>
    <t>2016 1/15</t>
  </si>
  <si>
    <t>Mineral Tolerance of Animals ; http://research.nhm.org/pdfs/27732/27732.pdf</t>
  </si>
  <si>
    <t>Hexachlorobenzene</t>
  </si>
  <si>
    <t>http://www.atsdr.cdc.gov/phs/phs.asp?id=625&amp;tid=115</t>
  </si>
  <si>
    <t>https://www.pwrc.usgs.gov/eisler/CHR_2_Cadmium.pdf</t>
  </si>
  <si>
    <t>0.9 ppb</t>
  </si>
  <si>
    <t>Hexachlorocyclohexane</t>
  </si>
  <si>
    <t>http://vet.sagepub.com/content/49/6/1070.full ; http://www.sciencedirect.com/science/article/pii/S0034528815001708</t>
  </si>
  <si>
    <t>http://www.fda.gov/food/guidanceregulation/guidancedocumentsregulatoryinformation/chemicalcontaminantsmetalsnaturaltoxinspesticides/ucm077969.htm#lind</t>
  </si>
  <si>
    <t>24 ppb</t>
  </si>
  <si>
    <t>Iodine</t>
  </si>
  <si>
    <t>Grains</t>
  </si>
  <si>
    <t>Nutrient Requirements of Dairy Cattle, NRC, 2001 (450 ppb)</t>
  </si>
  <si>
    <t>Note: 450 ppb is for total diet; Canadian paper</t>
  </si>
  <si>
    <t>http://www.fda.gov/Safety/Recalls/ucm399662.htm</t>
  </si>
  <si>
    <t>Reference for elephant only</t>
  </si>
  <si>
    <t>2014 6/2</t>
  </si>
  <si>
    <t>Soy products</t>
  </si>
  <si>
    <t>Soy product</t>
  </si>
  <si>
    <t>http://aspcapro.org/sites/pro/files/apcc_ferret_0.pdf</t>
  </si>
  <si>
    <t>320 ppb</t>
  </si>
  <si>
    <t>Custom-made supplements</t>
  </si>
  <si>
    <t>14,627 ppb</t>
  </si>
  <si>
    <t>2012 9/19</t>
  </si>
  <si>
    <t>Veterinary Toxicology, Basic and Clinical Principles, 2012</t>
  </si>
  <si>
    <t>V-211-2012</t>
  </si>
  <si>
    <t>Registered supplements</t>
  </si>
  <si>
    <t>35,545 ppb</t>
  </si>
  <si>
    <t>http://www.atsdr.cdc.gov/toxprofiles/tp5-c3.pdf; Mineral Tolerances of Animals, 2005</t>
  </si>
  <si>
    <t>Mineral mixes</t>
  </si>
  <si>
    <t>2913 9/27</t>
  </si>
  <si>
    <t>V-005-2014</t>
  </si>
  <si>
    <t>AX3242</t>
  </si>
  <si>
    <t>http://www.fda.gov/Safety/Recalls/ucm403829.htm</t>
  </si>
  <si>
    <t>322,084 ppb</t>
  </si>
  <si>
    <t>2014 7/1</t>
  </si>
  <si>
    <t>Canned food</t>
  </si>
  <si>
    <t>NRC Nutrient Requirements of Poultry, 1994</t>
  </si>
  <si>
    <t>http://www.ncbi.nlm.nih.gov/pubmed/16031651</t>
  </si>
  <si>
    <t>840 ppb - 154,550 ppb</t>
  </si>
  <si>
    <t>Ecotoxicology of Amphibians and Reptiles, Sparling et al., 2010</t>
  </si>
  <si>
    <t>Edinboro et al., 2013</t>
  </si>
  <si>
    <t>Amounts represent total amount in can.  Excessive or intake or wide swings in iodine intake over prolonged periods of time can cause thyroid disorders in cats.</t>
  </si>
  <si>
    <t>Pouch food</t>
  </si>
  <si>
    <t>880 ppb - 10,110 ppb</t>
  </si>
  <si>
    <t>http://www.fda.gov/Safety/Recalls/ArchiveRecalls/2015/ucm445435.htm</t>
  </si>
  <si>
    <t>Iron</t>
  </si>
  <si>
    <t>622,000 ppb</t>
  </si>
  <si>
    <t>2015 5/1</t>
  </si>
  <si>
    <t>Rabbit Feed</t>
  </si>
  <si>
    <t>Mineral Tolerance of Animals, 2005 ; http://research.nhm.org/pdfs/27732/27732.pdf</t>
  </si>
  <si>
    <t>NRC Nutrient Requirements of Rabbits, 1977</t>
  </si>
  <si>
    <t>http://www.fda.gov/Safety/Recalls/ucm491431.htm</t>
  </si>
  <si>
    <t>2016 3/19</t>
  </si>
  <si>
    <t>2,830 ppb</t>
  </si>
  <si>
    <t>2,720 ppb</t>
  </si>
  <si>
    <t>http://www.fda.gov/Safety/Recalls/ucm500192.htm</t>
  </si>
  <si>
    <t>2016 5/6</t>
  </si>
  <si>
    <t>http://www.merckvetmanual.com/mvm/exotic_and_laboratory_animals/amphibians/noninfectious_disorders_of_amphibians.html?qt=amphibians&amp;alt=sh ; http://ilarjournal.oxfordjournals.org/content/48/3/235.full</t>
  </si>
  <si>
    <t>http://www.fao.org/docrep/field/003/ab470e/ab470e06.htm; NRC Nutrient Requirements of Fish, 1993</t>
  </si>
  <si>
    <t>3,640 ppb</t>
  </si>
  <si>
    <t>V-220-2015</t>
  </si>
  <si>
    <t>TD2 09 NOVEMBER 2014</t>
  </si>
  <si>
    <t>http://www.merckvetmanual.com/pethealth/birds/disorders_and_diseases_of_birds/nutritional_disorders_of_pet_birds.html; http://www.tandfonline.com/doi/pdf/10.1080/01652176.1996.9694716</t>
  </si>
  <si>
    <t>0 99482 44710 6</t>
  </si>
  <si>
    <t>Canned cat food</t>
  </si>
  <si>
    <t>Llama and Alpaca Care, Cebra et al., 2014</t>
  </si>
  <si>
    <t>0.14 ppm</t>
  </si>
  <si>
    <t>http://www.fda.gov/Safety/Recalls/ucm303937.htm</t>
  </si>
  <si>
    <t xml:space="preserve">Mean amounts are provided.  </t>
  </si>
  <si>
    <t>2012 5/11</t>
  </si>
  <si>
    <t>https://www.ncbi.nlm.nih.gov/pubmed/522228</t>
  </si>
  <si>
    <t xml:space="preserve">Mean amounts are provided. </t>
  </si>
  <si>
    <t>http://www.fda.gov/Safety/Recalls/ucm342537.htm</t>
  </si>
  <si>
    <t>2013 3/5</t>
  </si>
  <si>
    <t>Vitamin and trace minerals (NS)</t>
  </si>
  <si>
    <t>Layer, Broiler</t>
  </si>
  <si>
    <t>Poultry Feed</t>
  </si>
  <si>
    <t>Veterinary Clinics of North America: Exotic Animal Practice. Nutrition. September, 2014.</t>
  </si>
  <si>
    <t>0.07 ppm</t>
  </si>
  <si>
    <t>Mean amounts are provided.  Unable to determine if levels are exceeded for ingredients and horse feed.</t>
  </si>
  <si>
    <t>http://www.fda.gov/Safety/Recalls/ArchiveRecalls/2013/ucm393549.htm</t>
  </si>
  <si>
    <t>2014 4/16</t>
  </si>
  <si>
    <t>http://www.merckvetmanual.com/mvm/management_and_nutrition/nutrition_horses/nutritional_diseases_of_horses.html</t>
  </si>
  <si>
    <t>9.90 ppm</t>
  </si>
  <si>
    <t>2006 NRC Nutrient Requirements for Adult Cats</t>
  </si>
  <si>
    <t>Mean amounts are provided.  Unable to determine if levels are exceeded for ingredients.</t>
  </si>
  <si>
    <t>http://www.merckvetmanual.com/pethealth/cat_disorders_and_diseases/bone_joint_and_muscle_disorders_of_cats/disorders_associated_with_calcium_phosphorus_and_vitamin_d_in_cats.html</t>
  </si>
  <si>
    <t>2.34 ppm</t>
  </si>
  <si>
    <t>http://www.merckvetmanual.com/mvm/management_and_nutrition/nutrition_pigs/nutritional_diseases_of_pigs.html#v3324863</t>
  </si>
  <si>
    <t>http://www.fda.gov/Safety/Recalls/ucm192404.htm</t>
  </si>
  <si>
    <t>2009 11/27</t>
  </si>
  <si>
    <t>0.18 ppm</t>
  </si>
  <si>
    <t>http://www.merckvetmanual.com/mvm/poultry/nutrition_and_management_poultry/mineral_deficiencies_in_poultry.html</t>
  </si>
  <si>
    <t>http://www.fda.gov/Safety/Recalls/ArchiveRecalls/2010/ucm214996.htm</t>
  </si>
  <si>
    <t>2010 6/9</t>
  </si>
  <si>
    <t>Reptile Medicine and Surgery, Mader, 2006</t>
  </si>
  <si>
    <t>http://www.jstor.org/stable/40962240?seq=1#page_scan_tab_contents</t>
  </si>
  <si>
    <t>http://www.fda.gov/Safety/Recalls/ucm245108.htm</t>
  </si>
  <si>
    <t>2011 2/28</t>
  </si>
  <si>
    <t>http://www.merckvetmanual.com/mvm/management_and_nutrition/nutrition_dairy_cattle/nutrition_and_disease_in_dairy_cattle.html</t>
  </si>
  <si>
    <t>http://www.fda.gov/Safety/Recalls/ucm343084.htm</t>
  </si>
  <si>
    <t>Nutrient Requirements of Laboratory Animals, 1995</t>
  </si>
  <si>
    <t>2013 3/10</t>
  </si>
  <si>
    <t>NRC Nutrient Requirements of Dogs and Cats, 2006</t>
  </si>
  <si>
    <t>http://wildpro.twycrosszoo.org/S/00dis/Miscellaneous/Calcium_Phosphorus_Vitamin_D_Imbalance.htm</t>
  </si>
  <si>
    <t>http://www.fda.gov/Safety/Recalls/ArchiveRecalls/2015/ucm438183.htm</t>
  </si>
  <si>
    <t>2015 3/13</t>
  </si>
  <si>
    <t>http://www.ncbi.nlm.nih.gov/books/NBK56058/</t>
  </si>
  <si>
    <t>Baby bird feed</t>
  </si>
  <si>
    <t>http://www.fda.gov/Safety/Recalls/ucm300689.htm</t>
  </si>
  <si>
    <t>http://avianmedicine.net/content/uploads/2013/03/37.pdf</t>
  </si>
  <si>
    <t>2012 4/9</t>
  </si>
  <si>
    <t>5,820 ppb</t>
  </si>
  <si>
    <t>Nutrient Requirements of Small Ruminants, NRC, 2007</t>
  </si>
  <si>
    <t>393 ppb</t>
  </si>
  <si>
    <t>Lindane</t>
  </si>
  <si>
    <t>http://www.fda.gov/Safety/Recalls/ucm313507.htm</t>
  </si>
  <si>
    <t>2012 7/26</t>
  </si>
  <si>
    <t>Biology and Diseases of the Ferret, Fox &amp; Marini, 2014</t>
  </si>
  <si>
    <t>http://www.fda.gov/Safety/Recalls/ArchiveRecalls/2010/ucm228986.htm</t>
  </si>
  <si>
    <t>2010 10/8</t>
  </si>
  <si>
    <t>Reptiles and Amphibians: Self-Assessment Color Review, Frye &amp; Williams, 2005</t>
  </si>
  <si>
    <t>Guinea Pig</t>
  </si>
  <si>
    <t>http://www.valdosta.edu/academics/graduate-school/research/office-of-sponsored-programs-research-administration/documents/iacuc---zoonoses-of-fish-amphibians-reptiles-.pdf</t>
  </si>
  <si>
    <t>http://www.cdc.gov/foodsafety/diseases/campylobacter/index.html</t>
  </si>
  <si>
    <t>http://www.fda.gov/Safety/Recalls/ucm310630.htm
http://www.fda.gov/Safety/Recalls/ucm311983.htm
http://www.fda.gov/Safety/Recalls/ucm311998.htm
http://www.fda.gov/Safety/Recalls/ArchiveRecalls/2012/ucm311992.htm
http://www.fda.gov/Safety/Recalls/ArchiveRecalls/2012/ucm312988.htm
http://www.fda.gov/Safety/Recalls/ucm312982.htm
http://www.fda.gov/Safety/Recalls/ucm310916.htm</t>
  </si>
  <si>
    <t>http://www.who.int/foodsafety/fs_management/Melamine.pdf</t>
  </si>
  <si>
    <t>Intentional contamination</t>
  </si>
  <si>
    <t>FDA Recall 2007</t>
  </si>
  <si>
    <t>http://www.merckvetmanual.com/mvm/digestive_system/enteric_campylobacteriosis/overview_of_enteric_campylobacteriosis.html?qt=campylobacter&amp;alt=sh</t>
  </si>
  <si>
    <t>2012 7/1</t>
  </si>
  <si>
    <t>0.056 ppm</t>
  </si>
  <si>
    <t>Mean is provided not max.  No amount is given for ingredients.</t>
  </si>
  <si>
    <t>Non-human Primate</t>
  </si>
  <si>
    <t>0.032 ppm</t>
  </si>
  <si>
    <t>Maned Wolf</t>
  </si>
  <si>
    <t>0.002 ppm</t>
  </si>
  <si>
    <t>2012 7/13</t>
  </si>
  <si>
    <t>Crocodile</t>
  </si>
  <si>
    <t>2012 7/20</t>
  </si>
  <si>
    <t>Turtle</t>
  </si>
  <si>
    <t>Alpaca</t>
  </si>
  <si>
    <t>http://www.merckvetmanual.com/mvm/reproductive_system/abortion_in_large_animals/abortion_in_camelids.html</t>
  </si>
  <si>
    <t>NRC Nutrient Requirements of Small Ruminants, 2007</t>
  </si>
  <si>
    <t>Wet Cat Food</t>
  </si>
  <si>
    <t>http://www.fda.gov/Safety/Recalls/ArchiveRecalls/2015/ucm449841.htm</t>
  </si>
  <si>
    <t>2015 6/4</t>
  </si>
  <si>
    <t>Pigs</t>
  </si>
  <si>
    <t>Vitamin premix</t>
  </si>
  <si>
    <t>http://www.fda.gov/Safety/Recalls/ArchiveRecalls/2010/ucm216217.htm</t>
  </si>
  <si>
    <t>2010 6/17</t>
  </si>
  <si>
    <t>Biology and Diseases of the Ferret, Fox &amp; Marini, 2014 ; http://www.cdc.gov/healthypets/pets/ferrets/index.html</t>
  </si>
  <si>
    <t>120 ppb</t>
  </si>
  <si>
    <t>Equine Internal Medicine, 2010</t>
  </si>
  <si>
    <t>Vitamins (NS)</t>
  </si>
  <si>
    <t>32 ppb</t>
  </si>
  <si>
    <t>Methionine</t>
  </si>
  <si>
    <t>AAFCO, 2016</t>
  </si>
  <si>
    <t>http://www.fda.gov/Safety/Recalls/ucm424607.htm</t>
  </si>
  <si>
    <t>FDA Recall 2001</t>
  </si>
  <si>
    <t>Ground chicken</t>
  </si>
  <si>
    <t>https://www.apsu.edu/files/iacuc/Zoonoses-fish-reptiles-amphibians.pdf</t>
  </si>
  <si>
    <t>Kerr et al., 2014</t>
  </si>
  <si>
    <t>Ground duck</t>
  </si>
  <si>
    <t>0.950 ppm</t>
  </si>
  <si>
    <t>1.569 ppm</t>
  </si>
  <si>
    <t>0.408 ppm</t>
  </si>
  <si>
    <t>4.078 ppm</t>
  </si>
  <si>
    <t>1.340 ppm</t>
  </si>
  <si>
    <t>2.977 ppm</t>
  </si>
  <si>
    <t>http://www.fda.gov/AnimalVeterinary/SafetyHealth/ProductSafetyInformation/ucm494695.htm</t>
  </si>
  <si>
    <t>1.125 ppm</t>
  </si>
  <si>
    <t>1.467 ppm</t>
  </si>
  <si>
    <t>1.918 ppm</t>
  </si>
  <si>
    <t>3.2 ppm</t>
  </si>
  <si>
    <t>Campbell and Nayeri, 2006</t>
  </si>
  <si>
    <t>Canadian paper; amount of contaminant found is the mean</t>
  </si>
  <si>
    <t>Liquid supplement</t>
  </si>
  <si>
    <t>5.5 ppm</t>
  </si>
  <si>
    <t>Canadian paper; amount of contaminant found is the mean; Don't know what species is consuming product so don't know if it's above the recommended level</t>
  </si>
  <si>
    <t>815,877 ppb</t>
  </si>
  <si>
    <t>Zavala et al., 2011</t>
  </si>
  <si>
    <t>Case report</t>
  </si>
  <si>
    <t>Narasin</t>
  </si>
  <si>
    <t>https://pubchem.ncbi.nlm.nih.gov/compound/carbadox#section=Non-Human-Toxicity-Excerpts</t>
  </si>
  <si>
    <t>http://www.accessdata.fda.gov/scripts/cdrh/cfdocs/cfcfr/CFRSearch.cfm?fr=558.363</t>
  </si>
  <si>
    <t>4.1 ppm</t>
  </si>
  <si>
    <t>Nickel</t>
  </si>
  <si>
    <t>https://www.cabdirect.org/cabdirect/abstract/19912252242</t>
  </si>
  <si>
    <t>2.81 ppm</t>
  </si>
  <si>
    <t>5.62 ppm</t>
  </si>
  <si>
    <t>0.39 ppm</t>
  </si>
  <si>
    <t>56.91 ppm</t>
  </si>
  <si>
    <t>1.00 ppm</t>
  </si>
  <si>
    <t>26.46 ppm</t>
  </si>
  <si>
    <t>2.30 ppm</t>
  </si>
  <si>
    <t xml:space="preserve">Eisler's Encyclopedia of Environmentally Hazardous Priority Chemicals, 2007 </t>
  </si>
  <si>
    <t>1.50 ppm</t>
  </si>
  <si>
    <t>http://www.atsdr.cdc.gov/ToxProfiles/tp31-c2.pdf</t>
  </si>
  <si>
    <t>2.09 ppm</t>
  </si>
  <si>
    <t>http://pmep.cce.cornell.edu/profiles/extoxnet/carbaryl-dicrotophos/chlordane-ext.html</t>
  </si>
  <si>
    <t>http://www.atsdr.cdc.gov/csem/csem.asp?csem=28&amp;po=8</t>
  </si>
  <si>
    <t>[Amphibian][Bird - captive nondomestic, pet &amp; wild (non-waterfowl)] [Camelid][Carnivore -captive nondomestic][Equid &amp; hindgut fermenter - captive nondomestic][Horse][Pet][Poultry][Pig][Reptile][Ruminant - captive nondomestic][Ruminant - domestic][Seafood - fresh and saltwater][Small mammal][Waterfowl]</t>
  </si>
  <si>
    <t>19,100 ppb</t>
  </si>
  <si>
    <t>https://rais.ornl.gov/documents/tm86r3.pdf</t>
  </si>
  <si>
    <t>[0] [1]</t>
  </si>
  <si>
    <t>1 = Species in a class is more severily affected by the hazard than the other species in the group (Species is identified in column C)</t>
  </si>
  <si>
    <t>Exposure:  Skin contact, consumption or respiratory</t>
  </si>
  <si>
    <t>[YES] [NO][UNK]</t>
  </si>
  <si>
    <t>Nutrient Requirements of Poultry, 1994</t>
  </si>
  <si>
    <t>6,918 ppb</t>
  </si>
  <si>
    <t>NO:  Exposure to the hazard has no negative health effect in this species</t>
  </si>
  <si>
    <t>UNK:  It is unknown whether exposure to this hazard can have a negative health effect on this species</t>
  </si>
  <si>
    <t>Acute death:  Unexpected death that is instantaneous or occurs within minutes or hours from any cause other than violence</t>
  </si>
  <si>
    <t>NO:  Exposure to the hazard has no negative health effect in humans</t>
  </si>
  <si>
    <t>http://www.efsa.europa.eu/sites/default/files/scientific_output/files/main_documents/582.pdf</t>
  </si>
  <si>
    <t>Exposure: Skin contact, consumption or respiratory</t>
  </si>
  <si>
    <t>Blount et al., 2008</t>
  </si>
  <si>
    <t>Website or author, date</t>
  </si>
  <si>
    <t>86,200 ppb</t>
  </si>
  <si>
    <t>Novel mammalian orthoreovirus 3 (MRV3)</t>
  </si>
  <si>
    <t>Ring-dried blood meal</t>
  </si>
  <si>
    <t>Narayanappa et al., 2015</t>
  </si>
  <si>
    <t>6 ppb</t>
  </si>
  <si>
    <t>http://www.merckvetmanual.com/mvm/toxicology/insecticide_and_acaricide_organic_toxicity/chlorinated_hydrocarbon_compounds_toxicity.html</t>
  </si>
  <si>
    <t>4 ppb</t>
  </si>
  <si>
    <t>18 ppb</t>
  </si>
  <si>
    <t>Chlorinated furans</t>
  </si>
  <si>
    <t>http://www.atsdr.cdc.gov/phs/phs.asp?id=936&amp;tid=194</t>
  </si>
  <si>
    <t>1.15 ppb</t>
  </si>
  <si>
    <t>Whitaker et al., 2015</t>
  </si>
  <si>
    <t>http://www.popstoolkit.com/about/chemical/dioxin.aspx</t>
  </si>
  <si>
    <t>Only mean level of contaminant reported</t>
  </si>
  <si>
    <t>Name of Potential Hazard</t>
  </si>
  <si>
    <t>2.03 ppb</t>
  </si>
  <si>
    <t>https://nepis.epa.gov/Exe/ZyNET.exe/9101NOMC.txt?ZyActionD=ZyDocument&amp;Client=EPA&amp;Index=1986%20Thru%201990&amp;Docs=&amp;Query=%28birds%29%20OR%20FNAME%3D%229101NOMC.txt%22%20AND%20FNAME%3D%229101NOMC.txt%22&amp;Time=&amp;EndTime=&amp;SearchMethod=1&amp;TocRestrict=n&amp;Toc=&amp;TocEntry=&amp;QField=&amp;QFieldYear=&amp;QFieldMonth=&amp;QFieldDay=&amp;UseQField=&amp;IntQFieldOp=0&amp;ExtQFieldOp=0&amp;XmlQuery=&amp;File=D%3A\ZYFILES\INDEX%20DATA\86THRU90\TXT\00000030\9101NOMC.txt&amp;User=ANONYMOUS&amp;Password=anonymous&amp;SortMethod=h|-&amp;MaximumDocuments=1&amp;FuzzyDegree=0&amp;ImageQuality=r85g16/r85g16/x150y150g16/i500&amp;Display=hpfr&amp;DefSeekPage=x&amp;SearchBack=ZyActionL&amp;Back=ZyActionS&amp;BackDesc=Results%20page&amp;MaximumPages=1&amp;ZyEntry=110</t>
  </si>
  <si>
    <t>2.27 ppb</t>
  </si>
  <si>
    <t>Only mean level of contaminant reported; Canadian paper</t>
  </si>
  <si>
    <t>3.55 ppb</t>
  </si>
  <si>
    <t>3.56 ppb</t>
  </si>
  <si>
    <t>3.69 ppb</t>
  </si>
  <si>
    <t>Toxicology of Halogenated Hydrocarbons: Health and Ecological Effects, Khan &amp; Stanton, 2013</t>
  </si>
  <si>
    <t>https://www.ncbi.nlm.nih.gov/pubmed/1500327</t>
  </si>
  <si>
    <t>4.45 ppb</t>
  </si>
  <si>
    <t>http://www.merckvetmanual.com/mvm/toxicology/persistent_halogenated_aromatic_poisoning/overview_of_persistent_halogenated_aromatic_poisoning.html</t>
  </si>
  <si>
    <t>5.50 ppb</t>
  </si>
  <si>
    <t>https://www.atsdr.cdc.gov/toxprofiles/tp.asp?id=142&amp;tid=26</t>
  </si>
  <si>
    <t>7.84 ppb</t>
  </si>
  <si>
    <t>9.2 ppb</t>
  </si>
  <si>
    <t>Ecotoxicology of Amphibians and Reptiles, Sparling et al., 2010.</t>
  </si>
  <si>
    <t>11.55 ppb</t>
  </si>
  <si>
    <t>https://www.ncbi.nlm.nih.gov/pmc/articles/PMC3305487/</t>
  </si>
  <si>
    <t>12.45 ppb</t>
  </si>
  <si>
    <t>Veterinary Clinics of North America: Food Animal Practice, 2011. 27(2)</t>
  </si>
  <si>
    <t>12.48 ppb</t>
  </si>
  <si>
    <t>Guinea pig</t>
  </si>
  <si>
    <t>12.92 ppb</t>
  </si>
  <si>
    <t>15.50 ppb</t>
  </si>
  <si>
    <t>15.60 ppb</t>
  </si>
  <si>
    <t>https://archive.epa.gov/reg5sfun/ecology/web/html/toxprofiles.html#cr</t>
  </si>
  <si>
    <t>http://www.atsdr.cdc.gov/csem/csem.asp?csem=10&amp;po=11</t>
  </si>
  <si>
    <t>25.80 ppb</t>
  </si>
  <si>
    <t>https://www.pwrc.usgs.gov/eisler/CHR_6_Chromium.pdf</t>
  </si>
  <si>
    <t>https://books.google.com/books?id=yhmGSJlqqF8C&amp;pg=PA46&amp;lpg=PA46&amp;dq=chromium+toxicity+in+birds&amp;source=bl&amp;ots=PX0TxMFln-&amp;sig=TRdcXZOg1OKsANCuo1OqZ3bA8Mg&amp;hl=en&amp;sa=X&amp;ved=0ahUKEwj62ufJnKHPAhWE4IMKHZvTCfIQ6AEITDAE#v=onepage&amp;q=chromium%20toxicity%20in%20birds&amp;f=false</t>
  </si>
  <si>
    <t>28.79 ppb</t>
  </si>
  <si>
    <t>31.58 ppb</t>
  </si>
  <si>
    <t>37.79 ppb</t>
  </si>
  <si>
    <t>Perchlorate</t>
  </si>
  <si>
    <t>http://www.atsdr.cdc.gov/toxfaqs/TF.asp?id=893&amp;tid=181</t>
  </si>
  <si>
    <t>Reviews of Environmental Contamination and Toxicology, Vol 130 (1993)</t>
  </si>
  <si>
    <t>3.72 ppb</t>
  </si>
  <si>
    <t>Dried beet pulp</t>
  </si>
  <si>
    <t>Beet pulp, dried, plain</t>
  </si>
  <si>
    <t>The Role of Chromium in Animal Nutrition, 1997; https://www.nap.edu/download/5778</t>
  </si>
  <si>
    <t>http://www.fda.gov/Food/FoodborneIllnessContaminants/ChemicalContaminants/ucm077572.htm#level</t>
  </si>
  <si>
    <t>111 ppb</t>
  </si>
  <si>
    <t>Sanchez et al., 2008</t>
  </si>
  <si>
    <t>297 ppb</t>
  </si>
  <si>
    <t>Barley products</t>
  </si>
  <si>
    <t>107 ppb</t>
  </si>
  <si>
    <t>177 ppb</t>
  </si>
  <si>
    <t>http://www.mayoclinic.org/diseases-conditions/c-difficile/symptoms-causes/dxc-20202389</t>
  </si>
  <si>
    <t>Malt</t>
  </si>
  <si>
    <t>Cotton seed</t>
  </si>
  <si>
    <t>118 ppb</t>
  </si>
  <si>
    <t>Canola product</t>
  </si>
  <si>
    <t>Clinical Veterinary Advisor, Birds and Exotic Pets, Mayer &amp; Donnelly, 2013</t>
  </si>
  <si>
    <t>102 ppb</t>
  </si>
  <si>
    <t>Veterinary Treatment of Llamas and Alpacas, Duncanson, 2012.</t>
  </si>
  <si>
    <t>http://cmr.asm.org/content/9/2/216.full.pdf+html?ijkey=34685ab7f3dfe8bd7af325511e9b867f74dbfbc9&amp;keytype2=tf_ipsecsha</t>
  </si>
  <si>
    <t>96 ppb</t>
  </si>
  <si>
    <t>Reference for bear only</t>
  </si>
  <si>
    <t>Almond hulls</t>
  </si>
  <si>
    <t>https://fri.wisc.edu/files/Briefs_File/FRI_Brief_Cdifficile_Jan2013.pdf</t>
  </si>
  <si>
    <t>517 ppb</t>
  </si>
  <si>
    <t>Mineral supplements</t>
  </si>
  <si>
    <t>110 ppb</t>
  </si>
  <si>
    <t>Clostridial Diseases of Animals, Uzal et al., 2016 ; http://www.merckvetmanual.com/mvm/generalized_conditions/clostridial_diseases/clostridium_difficile_and_c_perfringens_infection.html</t>
  </si>
  <si>
    <t>Molasses</t>
  </si>
  <si>
    <t>http://www.merckvetmanual.com/mvm/generalized_conditions/clostridial_diseases/clostridium_difficile_and_c_perfringens_infection.html</t>
  </si>
  <si>
    <t>88 ppb</t>
  </si>
  <si>
    <t>Clostridial Diseases of Animals, Uzal et al., 2016 ;  http://www.merckvetmanual.com/mvm/generalized_conditions/clostridial_diseases/clostridium_difficile_and_c_perfringens_infection.html</t>
  </si>
  <si>
    <t>http://vdi.sagepub.com/content/25/3/314.full.pdf+html ; https://fri.wisc.edu/files/Briefs_File/FRI_Brief_Cdifficile_Jan2013.pdf</t>
  </si>
  <si>
    <t>Current Therapy in Reptile Medicine and Surgery, Mader &amp; Divers, 2013</t>
  </si>
  <si>
    <t>http://www.accessdata.fda.gov/scripts/cdrh/cfdocs/cfcfr/CFRSearch.cfm?fr=109.30</t>
  </si>
  <si>
    <t>.00225 ppb</t>
  </si>
  <si>
    <t>https://fri.wisc.edu/files/Briefs_File/FRI_Brief_Cdifficile_Jan2013.pdf ; http://www.merckvetmanual.com/mvm/generalized_conditions/clostridial_diseases/clostridium_difficile_and_c_perfringens_infection.html</t>
  </si>
  <si>
    <t>.0298 ppb</t>
  </si>
  <si>
    <t>.0170 ppb</t>
  </si>
  <si>
    <t>http://www.who.int/ipcs/publications/cicad/cicad69%20.pdf</t>
  </si>
  <si>
    <t>.00842 ppb</t>
  </si>
  <si>
    <t>http://www.atsdr.cdc.gov/PHS/PHS.asp?id=371&amp;tid=64</t>
  </si>
  <si>
    <t>10.46 ppb</t>
  </si>
  <si>
    <t>Medicine and Surgery of Camelids, Fowler, 2010</t>
  </si>
  <si>
    <t>29.7 ppb</t>
  </si>
  <si>
    <t>http://www.atsdr.cdc.gov/PHS/PHS.asp?id=139&amp;tid=26</t>
  </si>
  <si>
    <t>Porcine epidemic diarrhea virus</t>
  </si>
  <si>
    <t>Pelleted piglet diet</t>
  </si>
  <si>
    <t>Bowman et al., 2015</t>
  </si>
  <si>
    <t>Spray-dried blood plasma</t>
  </si>
  <si>
    <t>http://ac.els-cdn.com/S1090023315001471/1-s2.0-S1090023315001471-main.pdf?_tid=96e6509c-85a5-11e6-999c-00000aacb362&amp;acdnat=1475085873_ddd102678f5bf40ca710a37855ba6dda</t>
  </si>
  <si>
    <t>Kochhar, 2014</t>
  </si>
  <si>
    <t>US. product but tested in Canada, keep?</t>
  </si>
  <si>
    <t>Misener, 2015</t>
  </si>
  <si>
    <t>http://www.atsdr.cdc.gov/toxprofiles/tp33.pdf</t>
  </si>
  <si>
    <t>Swine protein</t>
  </si>
  <si>
    <t>Rubidium</t>
  </si>
  <si>
    <t>Salinomycin</t>
  </si>
  <si>
    <t>Commercial feed</t>
  </si>
  <si>
    <t>http://www.fda.gov/OHRMS/DOCKETS/98fr/cv9958.pdf ; http://www.accessdata.fda.gov/scripts/cdrh/cfdocs/cfcfr/CFRSearch.cfm?fr=558.550</t>
  </si>
  <si>
    <t>130 ppm</t>
  </si>
  <si>
    <t>Aleman et al., 2007</t>
  </si>
  <si>
    <t>Currently in Vitamin E folder; Listed is the max amount reported in the paper</t>
  </si>
  <si>
    <t>http://www.accessdata.fda.gov/scripts/cdrh/cfdocs/cfcfr/CFRSearch.cfm?fr=558.550</t>
  </si>
  <si>
    <t>http://www.vet.cornell.edu/consultant/Consult.asp?Fun=Cause_1718&amp;spc=All&amp;dxkw=toxic&amp;sxkw=&amp;signs=</t>
  </si>
  <si>
    <t>4.5 ppm</t>
  </si>
  <si>
    <t>Canadian paper; Amount found is mean</t>
  </si>
  <si>
    <t>http://www.fda.gov/downloads/ICECI/ComplianceManuals/CompliancePolicyGuidanceManual/UCM361105.pdf</t>
  </si>
  <si>
    <t>Don't know if it is outside of limits because we don't know the species that this product is intended for.  Serotype is not specified</t>
  </si>
  <si>
    <t>Salmonella Enteritidis</t>
  </si>
  <si>
    <t>Pellets</t>
  </si>
  <si>
    <t>http://www.jstor.org/stable/3889666?seq=1#page_scan_tab_contents</t>
  </si>
  <si>
    <t>USDA Guidance for Industry - Ensuring Safety of Animal Feed Maintained and Fed On-Farm</t>
  </si>
  <si>
    <t>https://www.atsdr.cdc.gov/toxprofiles/tp132-c2.pdf</t>
  </si>
  <si>
    <t>Bucher O et al., 2007</t>
  </si>
  <si>
    <t>Canadian;  Marked as not above limit because the feed was for broilers.  Had this feed been for layers, it would have been considered a hazard</t>
  </si>
  <si>
    <t>Mineral Tolerance of Animals, 2005 ; http://research.nhm.org/pdfs/27732/27732.pdf ; http://www.sciencedirect.com/science/article/pii/S0044848600004427</t>
  </si>
  <si>
    <t>http://www.merckvetmanual.com/mvm/toxicology/copper_poisoning/overview_of_copper_poisoning.html</t>
  </si>
  <si>
    <t>Salmonella spp. not specified by ingredient</t>
  </si>
  <si>
    <t>Exotic Animal Medicine: A Quick Reference Guide, Jepson, 2016 ; https://www.ncbi.nlm.nih.gov/pubmed/7890574</t>
  </si>
  <si>
    <t>Poultry, cattle, pig, horse, rabbit, bird, reptile</t>
  </si>
  <si>
    <t>Small Animal Toxicology, Peterson &amp; Talcott, 2013</t>
  </si>
  <si>
    <t>Li et al., 2012</t>
  </si>
  <si>
    <t>45 serotypes ID'd &amp; not matched with specific feed or ingredient</t>
  </si>
  <si>
    <t>Feed ingredients (animal derived)</t>
  </si>
  <si>
    <t>Feed ingredients (plant derived)</t>
  </si>
  <si>
    <t>Mineral Tolerance of Animals, 2005; http://veterinaryextension.colostate.edu/menu2/sm%20rum/Copper%20Poisoning%20vm-knight-engle.pdf</t>
  </si>
  <si>
    <t>Supplements (pets)</t>
  </si>
  <si>
    <t>Pet foods</t>
  </si>
  <si>
    <t>Veterinary Clinics of North America: Exotic Animal Practice, Vol.11, Issue 2 (May 2008)</t>
  </si>
  <si>
    <t>Pet treats</t>
  </si>
  <si>
    <t>Salmonella Newport</t>
  </si>
  <si>
    <t>Cryptosporidium and Cryptosporidiosis, Fayer &amp; Xiao, 2008</t>
  </si>
  <si>
    <t>Medicated dry beef cattle feed</t>
  </si>
  <si>
    <t>http://www.cdc.gov/parasites/crypto/gen_info/infect.html#seven</t>
  </si>
  <si>
    <t>Hsieh et al., 2016</t>
  </si>
  <si>
    <t>This serovar was MDR.  This paper tested samples over the course of 5 years.  If more than one sample tested positive, we said yes, there was documented occurrence over multiple years.  If only one sample was positive, we said there wasn't evidence over multiple years.</t>
  </si>
  <si>
    <t>Corn byproducts</t>
  </si>
  <si>
    <t>http://www.capcvet.org/capc-recommendations/cryptosporidia/</t>
  </si>
  <si>
    <t>This paper tested samples over the course of 5 years.  If more than one sample tested positive, we said yes, there was documented occurrence over multiple years.  If only one sample was positive, we said there wasn't evidence over multiple years.</t>
  </si>
  <si>
    <t>Rice byproducts</t>
  </si>
  <si>
    <t>http://veterinaryextension.colostate.edu/menu2/camelids/Parasite%20Control%20in%20Camelids.pdf</t>
  </si>
  <si>
    <t>Dog food</t>
  </si>
  <si>
    <t>Cryptosporidium and Cryptosporidiosis, Fayer &amp; Xiao, 2008 ; https://www.researchgate.net/profile/Merle_Olson2/publication/7760816_Giardia_and_Cryptosporidium_in_mammalian_wildlife_-_Current_status_and_future_needs/links/574b1d2d08ae5f7899ba14a5.pdf</t>
  </si>
  <si>
    <t>Cat food</t>
  </si>
  <si>
    <t>https://www.capcvet.org/capc-recommendations/cryptosporidia/https://www.researchgate.net/profile/Merle_Olson2/publication/7760816_Giardia_and_Cryptosporidium_in_mammalian_wildlife_-_Current_status_and_future_needs/links/574b1d2d08ae5f7899ba14a5.pdf</t>
  </si>
  <si>
    <t>Morley et al, 2006</t>
  </si>
  <si>
    <t>Multiple Salmonella spp. found</t>
  </si>
  <si>
    <t>http://www.merckvetmanual.com/mvm/digestive_system/cryptosporidiosis/overview_of_cryptosporidiosis.html</t>
  </si>
  <si>
    <t>Salmonella spp.</t>
  </si>
  <si>
    <t>http://www.fda.gov/AnimalVeterinary/NewsEvents/CVMUpdates/ucm360834.htm</t>
  </si>
  <si>
    <t>Behravesh et al., 2010</t>
  </si>
  <si>
    <t>Watch for repeat in 2008 FDA recalls &amp; see entry below</t>
  </si>
  <si>
    <t>Chick feed</t>
  </si>
  <si>
    <t>Benahmed et al., 2014</t>
  </si>
  <si>
    <t xml:space="preserve">Note:  Salmonella Cubana is not listed by FDA as a serotype that pathogenic to this species.  However, the serotype in this paper was found to be ABR.  </t>
  </si>
  <si>
    <t>Brisdon et al., 2006</t>
  </si>
  <si>
    <t>Note:  Outbreak actually occurred in 2005, but because the paper was published in 2006, we are including it.</t>
  </si>
  <si>
    <t>Chicken jerky</t>
  </si>
  <si>
    <t>Cavallo S et al., 2015</t>
  </si>
  <si>
    <t>Watch for repeat in 2013 FDA recalls</t>
  </si>
  <si>
    <t>Cryptosporidium and Cryptosporidiosis, Fayer &amp; Xiao, 2008 ; https://www.researchgate.net/profile/Merle_Olson2/publication/7760816_Giardia_and_Cryptosporidium_in_mammalian_wildlife_-_Current_status_and_future_needs/links/574b1d2d08ae5f7899ba14a5.pdf; Parasitic Diseases of Wild Mammals, Samuel et al., 2001</t>
  </si>
  <si>
    <t>CDC, MMWR, 2008</t>
  </si>
  <si>
    <t>There were two separate recalls associated with this event, so this and the Behravesh paper allow for one entry for each recall.  Mars Pet food recall</t>
  </si>
  <si>
    <t>Captive wildlife</t>
  </si>
  <si>
    <t>Farias et al., 2015</t>
  </si>
  <si>
    <t>Note:  Salmonella Agbeni was MDR</t>
  </si>
  <si>
    <t>Note:  Type of feed or species for which it was intented is not specified</t>
  </si>
  <si>
    <t>Diseases of Wild Waterfowl, Wobeser, 1997</t>
  </si>
  <si>
    <t>Rhino</t>
  </si>
  <si>
    <t>Rhino feed</t>
  </si>
  <si>
    <t>Canadian</t>
  </si>
  <si>
    <t>http://www.tandfonline.com/doi/abs/10.1080/10937400590889458</t>
  </si>
  <si>
    <t>http://www.sciencedirect.com/science/article/pii/S1319610310000827 ; http://pdf.gaalliance.org/pdf/GAA-Hooft-March10.pdf</t>
  </si>
  <si>
    <t>Raw buffalo</t>
  </si>
  <si>
    <t>Raw "other" meats</t>
  </si>
  <si>
    <t>http://www.merckvetmanual.com/pethealth/special_subjects/poisoning/fungal_poisoning.html</t>
  </si>
  <si>
    <t>http://www.omafra.gov.on.ca/english/livestock/horses/facts/info_mycotoxin.htm ; http://vdi.sagepub.com/content/9/2/219.full.pdf</t>
  </si>
  <si>
    <t>https://www.ncbi.nlm.nih.gov/pubmed/10229366</t>
  </si>
  <si>
    <t>http://extension.psu.edu/animals/dairy/nutrition/forages/mycotoxins-nitrates-and-other-toxicity-problems/mold-and-mycotoxin-problems-in-livestock-feeding-1</t>
  </si>
  <si>
    <t>Diseases of Poultry, Saif, 2008.</t>
  </si>
  <si>
    <t>Dry beef cattle feed</t>
  </si>
  <si>
    <t>This was an experimental study done in chicks in which extremely high doses were administered by injection</t>
  </si>
  <si>
    <t>Animal protein byproducts</t>
  </si>
  <si>
    <t>Dairy cattle feed</t>
  </si>
  <si>
    <t>Cottonseed byproducts</t>
  </si>
  <si>
    <t>https://msu.edu/~mdr/mycotoxins.pdf ; https://www.extension.purdue.edu/extmedia/AS/AS-597-W.pdf ; https://www.ncbi.nlm.nih.gov/pmc/articles/PMC2984136/ ; http://ac.els-cdn.com/S1319610310000827/1-s2.0-S1319610310000827-main.pdf?_tid=94153e26-92e5-11e6-89ee-00000aab0f26&amp;acdnat=1476542721_b4d14828e150b22aa0400afc00b291b0</t>
  </si>
  <si>
    <t>Sheep feed</t>
  </si>
  <si>
    <t>Goat feed</t>
  </si>
  <si>
    <t>No reported health effects in cattle</t>
  </si>
  <si>
    <t>Medicated sheep feed</t>
  </si>
  <si>
    <t>Medicated goat feed</t>
  </si>
  <si>
    <t>https://www.ncbi.nlm.nih.gov/pmc/articles/PMC2984136/ ; https://www.ncbi.nlm.nih.gov/pmc/articles/PMC2984136/</t>
  </si>
  <si>
    <t>Miscellaneous ingredients byproducts</t>
  </si>
  <si>
    <t>This was an experimental study done in mice where extremely high doses were administered by injection</t>
  </si>
  <si>
    <t>Diseases of Wild Waterfowl, Wobeser, 1997 ; https://www.ncbi.nlm.nih.gov/pmc/articles/PMC2984136/</t>
  </si>
  <si>
    <t>Medicated poultry feed</t>
  </si>
  <si>
    <t>Brewer's byproducts</t>
  </si>
  <si>
    <t>Brewers dried grains</t>
  </si>
  <si>
    <t>Experimental study done in a duckling in which extremely high doses were administered by injection</t>
  </si>
  <si>
    <t xml:space="preserve">DDT+TDE+DDE </t>
  </si>
  <si>
    <t>http://www.jstor.org/stable/3889494?seq=1#page_scan_tab_contents</t>
  </si>
  <si>
    <t>Distillers byproducts</t>
  </si>
  <si>
    <t>Distillers dried grains</t>
  </si>
  <si>
    <t>http://www.atsdr.cdc.gov/toxprofiles/tp.asp?id=81&amp;tid=20</t>
  </si>
  <si>
    <t>Soybean byproducts</t>
  </si>
  <si>
    <t>Soybean byproduct</t>
  </si>
  <si>
    <t>Peanut byproducts</t>
  </si>
  <si>
    <t>Peanut byproduct</t>
  </si>
  <si>
    <t>http://pmep.cce.cornell.edu/profiles/extoxnet/carbaryl-dicrotophos/ddt-ext.html</t>
  </si>
  <si>
    <t>Mineral byproducts</t>
  </si>
  <si>
    <t>Fish meal byproducts</t>
  </si>
  <si>
    <t>http://npic.orst.edu/factsheets/ddtgen.pdf</t>
  </si>
  <si>
    <t>Grain byproducts</t>
  </si>
  <si>
    <t>Sorgum byproducts</t>
  </si>
  <si>
    <t>Screening byproducts</t>
  </si>
  <si>
    <t>http://jee.oxfordjournals.org/content/jee/38/4/428.full.pdf</t>
  </si>
  <si>
    <t>Wheat byproducts</t>
  </si>
  <si>
    <t>https://www.cdc.gov/niosh/pdfs/78-200c.pdf ; http://www.atsdr.cdc.gov/toxprofiles/tp35-c3.pdf</t>
  </si>
  <si>
    <t>https://www.cabdirect.org/cabdirect/abstract/19471401331 ; https://www.ncbi.nlm.nih.gov/pubmed/605104</t>
  </si>
  <si>
    <t xml:space="preserve">Diseases of Wild Waterfowl, Wobeser, 1997 </t>
  </si>
  <si>
    <t>ELISA weak (+) only at 0 time; (-) at both subsequent times</t>
  </si>
  <si>
    <t>https://www.researchgate.net/publication/21203019_Teratogenesis_toxicity_and_bioconcentration_in_frogs_exposed_to_dieldrin</t>
  </si>
  <si>
    <t>http://www.atsdr.cdc.gov/toxprofiles/TP.asp?id=317&amp;tid=56</t>
  </si>
  <si>
    <t>http://www.tandfonline.com/doi/abs/10.1577/1548-8659%281956%2986%5B245%3ATODTF%5D2.0.CO%3B2 ; http://www.scielo.sa.cr/pdf/rbt/v63n1/a08v63n1.pdf</t>
  </si>
  <si>
    <t>http://www.popstoolkit.com/about/chemical/dieldrin.aspx</t>
  </si>
  <si>
    <t>290 ppb</t>
  </si>
  <si>
    <t>Note:  Contacted author.  Pet supplement was labeled as supplement K in the paper</t>
  </si>
  <si>
    <t>3.5 ppm</t>
  </si>
  <si>
    <t>1.1 ppm</t>
  </si>
  <si>
    <t xml:space="preserve">Mineral </t>
  </si>
  <si>
    <t>110.7 ppm</t>
  </si>
  <si>
    <t>3.4 ppm</t>
  </si>
  <si>
    <t>https://www.cdc.gov/niosh/pdfs/78-201c.pdf ; Pesticides and Neurological Diseases, Ecobichon &amp; Joy, 1993</t>
  </si>
  <si>
    <t>74.6 ppm</t>
  </si>
  <si>
    <t>https://rais.ornl.gov/documents/eco-ssl_dieldrin.pdf</t>
  </si>
  <si>
    <t>http://www.doc.govt.nz/Documents/science-and-technical/casn33.pdf</t>
  </si>
  <si>
    <t>www.popstoolkit.com/ab0out/chemical/dieldrin.aspx</t>
  </si>
  <si>
    <t>https://www.cdc.gov/niosh/pdfs/78-201c.pdf ; http://www.merckvetmanual.com/mvm/toxicology/insecticide_and_acaricide_organic_toxicity/chlorinated_hydrocarbon_compounds_toxicity.html</t>
  </si>
  <si>
    <t>http://www.popstoolkit.com/about/chemical/dieldrin.aspx ; https://www.cdc.gov/niosh/pdfs/78-201c.pdf</t>
  </si>
  <si>
    <t>3,800 ppb</t>
  </si>
  <si>
    <t>Silver</t>
  </si>
  <si>
    <t>Staphylococcus (MRSA)</t>
  </si>
  <si>
    <t>http://www.who.int/mediacentre/factsheets/fs225/en/; http://www.ncbi.nlm.nih.gov/pmc/articles/PMC2788749/</t>
  </si>
  <si>
    <t>http://www.ncbi.nlm.nih.gov/pmc/articles/PMC2788749/</t>
  </si>
  <si>
    <t>Ecotoxicology, Jorgensen, 2010</t>
  </si>
  <si>
    <t>http://www.fao.org/uploads/media/FAO_Fact_Sheet_020408.pdf</t>
  </si>
  <si>
    <t>Sulfur</t>
  </si>
  <si>
    <t>Cane molasses</t>
  </si>
  <si>
    <t>Mineral Requirements of Beef Cattle, 2006</t>
  </si>
  <si>
    <t>http://www.who.int/mediacentre/factsheets/fs225/en/ ; http://www.ncbi.nlm.nih.gov/pmc/articles/PMC2788749/</t>
  </si>
  <si>
    <t>Liquid Feed Symposium, 2008</t>
  </si>
  <si>
    <t xml:space="preserve">Note: 0.5% limit is for total diet </t>
  </si>
  <si>
    <t>Corn condensed distillers solubles</t>
  </si>
  <si>
    <t>https://www.ncbi.nlm.nih.gov/pmc/articles/PMC1789662/</t>
  </si>
  <si>
    <t>Dry distiller's grains</t>
  </si>
  <si>
    <t>Wet distiller's grains</t>
  </si>
  <si>
    <t>Distillers wet grains</t>
  </si>
  <si>
    <t>Mineral Requirements of Beef Cattle, 2007</t>
  </si>
  <si>
    <t>http://www.popstoolkit.com/about/chemical/dioxin.aspx ; https://www.ncbi.nlm.nih.gov/pmc/articles/PMC2788749/</t>
  </si>
  <si>
    <t>https://www.ncbi.nlm.nih.gov/pmc/articles/PMC2788749/ ; https://www.jstor.org/stable/3432410?seq=1#page_scan_tab_contents</t>
  </si>
  <si>
    <t>Combined levels of T2 and HT2 (verified with DVM toxicologist)</t>
  </si>
  <si>
    <t>295 ppb</t>
  </si>
  <si>
    <t>Escherichia coli - STEC only</t>
  </si>
  <si>
    <t>http://www.cdc.gov/healthypets/diseases/ecoli.html</t>
  </si>
  <si>
    <t>171 ppb</t>
  </si>
  <si>
    <t>52 ppb</t>
  </si>
  <si>
    <t>80 ppb</t>
  </si>
  <si>
    <t>http://www.jwildlifedis.org/doi/pdf/10.7589/0090-3558-46.3.944</t>
  </si>
  <si>
    <t>15 ppb</t>
  </si>
  <si>
    <t>http://www.sciencedirect.com/science/article/pii/S0378113516300037</t>
  </si>
  <si>
    <t>Zinc</t>
  </si>
  <si>
    <t>http://www.bioone.org/doi/pdf/10.7589/0090-3558-37.3.617</t>
  </si>
  <si>
    <t>http://www.cfsph.iastate.edu/Factsheets/pdfs/e_coli.pdf</t>
  </si>
  <si>
    <t>Reference for dogs only</t>
  </si>
  <si>
    <t>Thallium</t>
  </si>
  <si>
    <t>http://www.atsdr.cdc.gov/ToxProfiles/TP.asp?id=309&amp;tid=49#bookmark11</t>
  </si>
  <si>
    <t>0.27 ppm</t>
  </si>
  <si>
    <t>http://wwwnc.cdc.gov/eid/article/4/2/98-0211_article</t>
  </si>
  <si>
    <t>http://www.merckvetmanual.com/mvm/exotic_and_laboratory_animals/aquarium_fishes/bacterial_diseases_of_fish.html</t>
  </si>
  <si>
    <t>http://www.tandfonline.com/doi/pdf/10.1080/03079459508419091</t>
  </si>
  <si>
    <t>http://vdi.sagepub.com/content/5/1/106.full.pdf ; Medecine and Surgery of Camelids, Fowler, 2011</t>
  </si>
  <si>
    <t>http://wildpro.twycrosszoo.org/S/00dis/Miscellaneous/Nail_abscess_Ele.htm</t>
  </si>
  <si>
    <t>Reference for elephants; could not find references for other species.</t>
  </si>
  <si>
    <t>https://www.ncbi.nlm.nih.gov/pmc/articles/PMC4068938/pdf/rcmb.2013-0261OC.pdf</t>
  </si>
  <si>
    <t>Reference for CFTR-knockout ferrets only</t>
  </si>
  <si>
    <t>Equine Infectious Diseases, Sellon &amp; Long, 2007 ; http://www.merckvetmanual.com/mvm/pharmacology/systemic_pharmacotherapeutics_of_the_urinary_system/bacterial_urinary_tract_infections.html</t>
  </si>
  <si>
    <t>http://www.merckvetmanual.com/mvm/pharmacology/systemic_pharmacotherapeutics_of_the_urinary_system/bacterial_urinary_tract_infections.html?qt=enterococcus&amp;alt=sh</t>
  </si>
  <si>
    <t>Pelleted nursery feed</t>
  </si>
  <si>
    <t>Nutrient Requirements of Swine, NRC, 2012 (1,500 ppb)</t>
  </si>
  <si>
    <t>620 ppb</t>
  </si>
  <si>
    <t>Hough et al., 2015</t>
  </si>
  <si>
    <t>http://www.merckvetmanual.com/mvm/generalized_conditions/streptococcal_infections_in_pigs/overview_of_streptococcal_infections_in_pigs.html?qt=enterococcus&amp;alt=sh ; https://www.ncbi.nlm.nih.gov/pmc/articles/PMC120277/</t>
  </si>
  <si>
    <t>Pate canned food</t>
  </si>
  <si>
    <t>450 ppb</t>
  </si>
  <si>
    <t>Markovich et al., 2014</t>
  </si>
  <si>
    <t>Non-pate canned food</t>
  </si>
  <si>
    <t>http://www.merckvetmanual.com/mvm/poultry/enterococcosis/overview_of_enterococcosis_in_poultry.html</t>
  </si>
  <si>
    <t>1,820 ppb</t>
  </si>
  <si>
    <t>Thyroid hormone</t>
  </si>
  <si>
    <t>Dog treat</t>
  </si>
  <si>
    <t>1520 ppb</t>
  </si>
  <si>
    <t>INfectious Diseaes and Pathology of Reptiles, Jacobson, 2007</t>
  </si>
  <si>
    <t>Broome et al., 2015</t>
  </si>
  <si>
    <t>Median amount of contaminant is provided</t>
  </si>
  <si>
    <t>https://pubs.ext.vt.edu/DASC/DASC-7P/DASC-7P_pdf.pdf ; Large Animal Internal Medicine, Smith, 2008</t>
  </si>
  <si>
    <t>Laboratory Animal Medicine, Fox et al., 2002</t>
  </si>
  <si>
    <t>http://wildpro.twycrosszoo.org/S/0zM_Firmicutes/Enterococcus/Enterococcus_faecalis.htm</t>
  </si>
  <si>
    <t>380 ppb</t>
  </si>
  <si>
    <t>http://www.who.int/ipcs/publications/ehc/en/ehc_219.pdf</t>
  </si>
  <si>
    <t>http://www.fda.gov/Food/FoodborneIllnessContaminants/NaturalToxins/ucm212900.htm</t>
  </si>
  <si>
    <t>Donkey</t>
  </si>
  <si>
    <t>Tin</t>
  </si>
  <si>
    <t>23,800 ppb</t>
  </si>
  <si>
    <t>114,000 ppb</t>
  </si>
  <si>
    <t>http://www.merckvetmanual.com/mvm/toxicology/mycotoxicoses/fumonisin_toxicosis.html</t>
  </si>
  <si>
    <t>158,000 ppb</t>
  </si>
  <si>
    <t>163,000 ppb</t>
  </si>
  <si>
    <t>141,000 ppb</t>
  </si>
  <si>
    <t>http://aem.asm.org/content/58/9/3196.full.pdf</t>
  </si>
  <si>
    <t>Nutrient Requirements of Laboratory Animals, NRC, 1995</t>
  </si>
  <si>
    <t xml:space="preserve">505 IU/g </t>
  </si>
  <si>
    <t>Jensen et al., 2013</t>
  </si>
  <si>
    <t>http://www.merckvetmanual.com/mvm/toxicology/mycotoxicoses/fumonisin_toxicosis.html ; http://www.fda.gov/Food/FoodborneIllnessContaminants/NaturalToxins/ucm212900.htm</t>
  </si>
  <si>
    <t>http://www.aspcapro.org/sites/pro/files/n-toxbrief_1201.pdf</t>
  </si>
  <si>
    <t>2664 IU/1000 kcal/ME</t>
  </si>
  <si>
    <t>FDA Recall 2006</t>
  </si>
  <si>
    <t>http://www.fda.gov/Food/FoodborneIllnessContaminants/NaturalToxins/ucm212900.htm ; Diseases of Wild Waterfowl, Wobeser, 1997</t>
  </si>
  <si>
    <t>FDA Recall 1999-2000</t>
  </si>
  <si>
    <t>Zearalenone</t>
  </si>
  <si>
    <t>.111 ppm</t>
  </si>
  <si>
    <t>Glycoalkaloids (potato)</t>
  </si>
  <si>
    <t>Campbell and Armstrong, 2007</t>
  </si>
  <si>
    <t>https://naldc.nal.usda.gov/download/23172/PDF</t>
  </si>
  <si>
    <t>http://pubs.acs.org/doi/full/10.1021/jf061471t?src=recsys</t>
  </si>
  <si>
    <t>.161 ppm</t>
  </si>
  <si>
    <t>https://www.ncbi.nlm.nih.gov/pubmed/8430437</t>
  </si>
  <si>
    <t>.0765 ppm</t>
  </si>
  <si>
    <t>.120 ppm</t>
  </si>
  <si>
    <t>.281 ppm</t>
  </si>
  <si>
    <t>.142 ppm</t>
  </si>
  <si>
    <t>Dried distillers grains</t>
  </si>
  <si>
    <t>.279 ppm</t>
  </si>
  <si>
    <t>https://www.vetary.com/dog/condition/potato-green-poisoning</t>
  </si>
  <si>
    <t>.115 ppm</t>
  </si>
  <si>
    <t>http://pubs.acs.org/doi/full/10.1021/jf061471t?src=recsys ; http://www.cbif.gc.ca/eng/species-bank/canadian-poisonous-plants-information-system/all-plants-common-name/potato/?id=1370403267176</t>
  </si>
  <si>
    <t>http://www.european-poultry-science.com/Response-of-growing-chicken-to-potato-protein-concentrates-providing-different-amounts-of-solanidine-glycoalkaloids-and-trypsin-inhibitor,QUlEPTQyMjEwMjcmTUlEPTE2MTAxNA.html</t>
  </si>
  <si>
    <t>.202 ppm</t>
  </si>
  <si>
    <t>http://www.cbif.gc.ca/eng/species-bank/canadian-poisonous-plants-information-system/all-plants-common-name/potato/?id=1370403267176</t>
  </si>
  <si>
    <t>145 ppb</t>
  </si>
  <si>
    <t>Combined levels of zearalenone and alpha-zearalenol (verified with DVM toxicologist)</t>
  </si>
  <si>
    <t>324 ppb</t>
  </si>
  <si>
    <t>783 ppb</t>
  </si>
  <si>
    <t>http://www.who.int/ipcs/publications/cicad/cicad70.pdf</t>
  </si>
  <si>
    <t>http://www.atsdr.cdc.gov/ToxProfiles/tp12-c3.pdf</t>
  </si>
  <si>
    <t>http://www.cerc.usgs.gov/pubs/center/pdfDocs/90301.pdf ; http://www.who.int/ipcs/publications/cicad/cicad70.pdf</t>
  </si>
  <si>
    <t>39 ppb</t>
  </si>
  <si>
    <t>4,787 ppb</t>
  </si>
  <si>
    <t>144 ppb</t>
  </si>
  <si>
    <t>513 ppb</t>
  </si>
  <si>
    <t>https://www.ncbi.nlm.nih.gov/pubmed/6525124</t>
  </si>
  <si>
    <t>849 ppb</t>
  </si>
  <si>
    <t>http://www.who.int/ipcs/publications/cicad/cicad70.pdf ; http://pmep.cce.cornell.edu/profiles/extoxnet/haloxyfop-methylparathion/heptachlor-ext.html</t>
  </si>
  <si>
    <t>http://lib.dr.iastate.edu/cgi/viewcontent.cgi?article=2450&amp;context=iowastate_veterinarian</t>
  </si>
  <si>
    <t>1,710 ppb</t>
  </si>
  <si>
    <t>http://pmep.cce.cornell.edu/profiles/extoxnet/haloxyfop-methylparathion/heptachlor-ext.html</t>
  </si>
  <si>
    <t>.43 ppm</t>
  </si>
  <si>
    <t>Pelleted beets</t>
  </si>
  <si>
    <t>0.24 ppm</t>
  </si>
  <si>
    <t>Shappell et al., 2012</t>
  </si>
  <si>
    <t>0.05 ppm</t>
  </si>
  <si>
    <t>https://www.ncbi.nlm.nih.gov/pubmed/6525124 ; The Acute Toxicity of Chlorinated Hydrocarbons and Organic Phosphorous Pesticides to Livestock, Radeleff, 1955</t>
  </si>
  <si>
    <t>0.25 ppm</t>
  </si>
  <si>
    <t>Veterinary Clinics of North America: Exotic Animal Practice. 2008, 11(2).</t>
  </si>
  <si>
    <t>0.4 ppm</t>
  </si>
  <si>
    <t>http://www.pesticideinfo.org/Detail_Chemical.jsp?Rec_Id=PC33102</t>
  </si>
  <si>
    <t>http://www.atsdr.cdc.gov/toxprofiles/tp90.pdf</t>
  </si>
  <si>
    <t>0.2 ppm</t>
  </si>
  <si>
    <t>http://pmep.cce.cornell.edu/profiles/extoxnet/haloxyfop-methylparathion/hexachlorobenzene-ext.html</t>
  </si>
  <si>
    <t>Shredded beets</t>
  </si>
  <si>
    <t>0.29 ppm</t>
  </si>
  <si>
    <t>https://www.atsdr.cdc.gov/ToxProfiles/tp90-c3.pdf</t>
  </si>
  <si>
    <t>Whole beets</t>
  </si>
  <si>
    <t>Reference for bears only</t>
  </si>
  <si>
    <t>https://www.ncbi.nlm.nih.gov/pubmed/6542146</t>
  </si>
  <si>
    <t>539 ppb</t>
  </si>
  <si>
    <t>472 ppb</t>
  </si>
  <si>
    <t>http://www.sciencedirect.com/science/article/pii/S0041008X78800386</t>
  </si>
  <si>
    <t>334 ppb</t>
  </si>
  <si>
    <t>https://www.ncbi.nlm.nih.gov/pubmed/471901</t>
  </si>
  <si>
    <t>261 ppb</t>
  </si>
  <si>
    <t>560 ppb</t>
  </si>
  <si>
    <t>https://www.ncbi.nlm.nih.gov/pubmed/731187 ;https://nepis.epa.gov/Exe/ZyNET.exe/91012GRG.txt?ZyActionD=ZyDocument&amp;Client=EPA&amp;Index=1976%20Thru%201980&amp;Docs=&amp;Query=&amp;Time=&amp;EndTime=&amp;SearchMethod=1&amp;TocRestrict=n&amp;Toc=&amp;TocEntry=&amp;QField=&amp;QFieldYear=&amp;QFieldMonth=&amp;QFieldDay=&amp;UseQField=&amp;IntQFieldOp=0&amp;ExtQFieldOp=0&amp;XmlQuery=&amp;File=D%3A\ZYFILES\INDEX%20DATA\76THRU80\TXT\00000022\91012GRG.txt&amp;User=ANONYMOUS&amp;Password=anonymous&amp;SortMethod=h|-&amp;MaximumDocuments=1&amp;FuzzyDegree=0&amp;ImageQuality=r75g8/r75g8/x150y150g16/i425&amp;Display=hpfr&amp;DefSeekPage=x&amp;SearchBack=ZyActionL&amp;Back=ZyActionS&amp;BackDesc=Results%20page&amp;MaximumPages=1&amp;ZyEntry=31</t>
  </si>
  <si>
    <t>References for sheep only</t>
  </si>
  <si>
    <t>161 ppb</t>
  </si>
  <si>
    <t>309 ppb</t>
  </si>
  <si>
    <t xml:space="preserve">Iodine </t>
  </si>
  <si>
    <t>http://ilarjournal.oxfordjournals.org/content/48/3/235.full</t>
  </si>
  <si>
    <t>http://www.merckmanuals.com/professional/nutritional-disorders/mineral-deficiency-and-toxicity/iodine</t>
  </si>
  <si>
    <t>74 ppb</t>
  </si>
  <si>
    <t>http://link.springer.com/article/10.1007/BF00212499</t>
  </si>
  <si>
    <t>98 ppb</t>
  </si>
  <si>
    <t>72 ppb</t>
  </si>
  <si>
    <t>Medicine and Surgery of Camelids, Fowler, 2011</t>
  </si>
  <si>
    <t>87 ppb</t>
  </si>
  <si>
    <t>127 ppb</t>
  </si>
  <si>
    <t>143 ppb</t>
  </si>
  <si>
    <t>123 ppb</t>
  </si>
  <si>
    <t>113 ppb</t>
  </si>
  <si>
    <t>http://vri.cz/docs/vetmed/47-12-343.pdf</t>
  </si>
  <si>
    <t>258,540 ppb</t>
  </si>
  <si>
    <t>2,000,000 ppb</t>
  </si>
  <si>
    <t>http://www.env.gov.bc.ca/wat/wq/BCguidelines/iron/iron_tech.pdf</t>
  </si>
  <si>
    <t>http://www.merckmanuals.com/professional/injuries-poisoning/poisoning/iron-poisoning ; http://emedicine.medscape.com/article/815213-overview</t>
  </si>
  <si>
    <t>http://www.borenv.net/BER/pdfs/ber3/ber3-405-419.pdf ; http://www.ag.auburn.edu/~davisda/publications/publication_files/p4_iron_requirement_of_p_vannamei.pdf</t>
  </si>
  <si>
    <t>Veterinary Clinics of North America: Exotic Animal Practice, 2008, 11(2)</t>
  </si>
  <si>
    <t>https://www.ncbi.nlm.nih.gov/pubmed/11277198 ; http://www.wti.org.in/ModuleFiles/Publication/Files/poisonsandthepachyderm.pdf</t>
  </si>
  <si>
    <t>References for rhinoceros and elephant</t>
  </si>
  <si>
    <t>http://www.ferretuniverse.com/resources/ferrettoxic.pdf</t>
  </si>
  <si>
    <t>http://www.merckvetmanual.com/mvm/digestive_system/hepatic_disease_in_large_animals/hepatotoxins_in_large_animals.html</t>
  </si>
  <si>
    <t>https://www.ncbi.nlm.nih.gov/pubmed/3729890</t>
  </si>
  <si>
    <t>https://www.ncbi.nlm.nih.gov/pubmed/2535332 ; Mineral Tolerance of Animals, 2005</t>
  </si>
  <si>
    <t>Mineral Tolerance of Animals 2005</t>
  </si>
  <si>
    <t>Toxicological Effects of Veterinary Medicinal Products in Humans, Volume 1, Woodward, 2011</t>
  </si>
  <si>
    <t>Veterinary Toxicology, Gupta, 2011</t>
  </si>
  <si>
    <t>Clinical Veterinary Toxicology, Plumlee, 2004</t>
  </si>
  <si>
    <t>http://veterinaryrecord.bmj.com/content/155/6/174.full.pdf+html</t>
  </si>
  <si>
    <t>http://www.ema.europa.eu/docs/en_GB/document_library/Maximum_Residue_Limits_-_Report/2009/11/WC500014596.pdf</t>
  </si>
  <si>
    <t>Mineral Tolerances Animals, 2005</t>
  </si>
  <si>
    <t>Clinical Veterinary Advisor: Birds and Exotic Pets, Mayer, 2012</t>
  </si>
  <si>
    <t>Clinical Veterinary Advisor: The Horse, Wilson, 2010</t>
  </si>
  <si>
    <t>http://www.atsdr.cdc.gov/toxfaqs/tf.asp?id=753&amp;tid=138</t>
  </si>
  <si>
    <t>http://pmep.cce.cornell.edu/profiles/extoxnet/haloxyfop-methylparathion/lindane-ext.html</t>
  </si>
  <si>
    <t>http://www.vspn.org/Library/misc/VSPN_M01289.htm</t>
  </si>
  <si>
    <t>https://www.cdc.gov/listeria/</t>
  </si>
  <si>
    <t>http://www.merckvetmanual.com/mvm/poultry/listeriosis/overview_of_listeriosis_in_poultry.html</t>
  </si>
  <si>
    <t>Infectious Diseases of Camelids, Wernery and Kaaden, 2002</t>
  </si>
  <si>
    <t>Biology and Diseases of the Ferret, Fox, 2014</t>
  </si>
  <si>
    <t>http://www.merckvetmanual.com/mvm/generalized_conditions/listeriosis/overview_of_listeriosis.html</t>
  </si>
  <si>
    <t>Infectious Diseases and Pathology of Reptiles, Jacobson, 2007</t>
  </si>
  <si>
    <t>http://www.ncbi.nlm.nih.gov/pmc/articles/PMC3920067/ ; http://www.merckvetmanual.com/mvm/generalized_conditions/listeriosis/overview_of_listeriosis.html</t>
  </si>
  <si>
    <t>http://www.ncbi.nlm.nih.gov/pmc/articles/PMC3980863/</t>
  </si>
  <si>
    <t>Mineral Tolerance of Animals, 2005, http://www.atsdr.cdc.gov/toxprofiles/tp151-c3.pdf</t>
  </si>
  <si>
    <t>“There are no practically important studies reporting the toxic effects of a single oral dose of manganese in mammals (ATSDR, 2000). Thus, all toxicity studies reported here are chronic in nature (Table 19-1).” (Mineral Tolerance of Animals, 2005).</t>
  </si>
  <si>
    <t>http://www.who.int/csr/media/faq/QAmelamine/en/ ; http://jasn.asnjournals.org/content/20/2/245.full</t>
  </si>
  <si>
    <t>https://www-clinicalkey-com.ezp2.lib.umn.edu/#!/content/playContent/1-s2.0-S0272271210001459?returnurl=null&amp;referrer=null</t>
  </si>
  <si>
    <t>http://jasn.asnjournals.org/content/20/2/245.full</t>
  </si>
  <si>
    <t>http://www.atsdr.cdc.gov/phs/phs.asp?id=112&amp;tid=24</t>
  </si>
  <si>
    <t>http://www.merckvetmanual.com/mvm/toxicology/mercury_poisoning/overview_of_mercury_poisoning.html</t>
  </si>
  <si>
    <t>https://www.nwf.org/pdf/Policy-Solutions/NWF%20Poisoning%20Wildlife%20Report.pdf</t>
  </si>
  <si>
    <t>https://www.nwf.org/pdf/Policy-Solutions/NWF%20Poisoning%20Wildlife%20Report.pdf ; http://www.wti.org.in/ModuleFiles/Publication/Files/poisonsandthepachyderm.pdf</t>
  </si>
  <si>
    <t>Black's Veterinary Dictionary, Boden, 2001</t>
  </si>
  <si>
    <t>Metal (physical)</t>
  </si>
  <si>
    <t>https://www.researchgate.net/publication/234004786_Emergent_Diseases_in_Reptiles</t>
  </si>
  <si>
    <t>http://emedicine.medscape.com/article/776566-overview#a6</t>
  </si>
  <si>
    <t>http://www.eolss.net/sample-chapters/c09/e4-24-04-01.pdf</t>
  </si>
  <si>
    <t>Clinical Veterinary Advisor, Birds and Exotic Pets, Mayer, 2012</t>
  </si>
  <si>
    <t>Zoo and Wild Animal Medicine Current Therapy, Fowler, 2007</t>
  </si>
  <si>
    <t>http://www-staro.vef.unizg.hr/org/kirurgija/wp-content/uploads/2010/04/jsaphayes2009.pdf</t>
  </si>
  <si>
    <t>Pathologic Basis of Veterinary Diseases, Zachary, 2011</t>
  </si>
  <si>
    <t>http://link.springer.com/article/10.1007/s11250-013-0484-2</t>
  </si>
  <si>
    <t>http://www.merckvetmanual.com/mvm/digestive_system/diseases_of_the_ruminant_forestomach/traumatic_reticuloperitonitis.html</t>
  </si>
  <si>
    <t>http://www.ncbi.nlm.nih.gov/pubmed/16702346</t>
  </si>
  <si>
    <t>Nitrate/nitrite</t>
  </si>
  <si>
    <t>http://www.petmd.com/pet-medication/dl-methionine</t>
  </si>
  <si>
    <t>Diseases of Poultry, 2013</t>
  </si>
  <si>
    <t>Molybdenum (Deficiency)</t>
  </si>
  <si>
    <t>http://www.crnusa.org/safety/updatedpdfs/30-CRNVMS3-MOLYBDENUM.pdf</t>
  </si>
  <si>
    <t>Animals will have effects of copper toxicity due to the inverse relationship between molybdenum and copper</t>
  </si>
  <si>
    <t>NA = Not applicable</t>
  </si>
  <si>
    <t>NS = Not specified</t>
  </si>
  <si>
    <t>UNK = Unkown</t>
  </si>
  <si>
    <t>Food Production System</t>
  </si>
  <si>
    <t>Type of contaminated "Animal Food" (Feed, Feed ingredients, Pet food, or pet food ingredients)</t>
  </si>
  <si>
    <t>Name of contaminated ingredient</t>
  </si>
  <si>
    <t>Hazard Origination (ingredient hazard, processing hazard)</t>
  </si>
  <si>
    <t>"Animal Food" Source (country)</t>
  </si>
  <si>
    <t>Contamination Event (environmental, intentional, accidental, experimental)</t>
  </si>
  <si>
    <t>Intended for Primary Consumption (feed eaten by animal)</t>
  </si>
  <si>
    <t>Amount of contaminant found</t>
  </si>
  <si>
    <t>Suggested maximum permissible residue (mg/kg) in feed</t>
  </si>
  <si>
    <t>Intended for Secondary Consumption(humans consuming animals who eat the feed)</t>
  </si>
  <si>
    <t>Product from animal</t>
  </si>
  <si>
    <t>Accumulation ratio in product</t>
  </si>
  <si>
    <t>Class of recall (1, 2, 3, MW)</t>
  </si>
  <si>
    <t>Number affected (animals/herd)</t>
  </si>
  <si>
    <t>Type of study</t>
  </si>
  <si>
    <t>Tolerance Level (Present or Absent)</t>
  </si>
  <si>
    <t>Tolerance Level ( &gt;/&lt; -- based on regulations)</t>
  </si>
  <si>
    <t>Mitigations (describe process or kill step available)</t>
  </si>
  <si>
    <t>Experimental</t>
  </si>
  <si>
    <t>Milk fat</t>
  </si>
  <si>
    <t>Feeding trial</t>
  </si>
  <si>
    <t>Noble, 1990</t>
  </si>
  <si>
    <t>Tissue fat</t>
  </si>
  <si>
    <t>Abdominal fat</t>
  </si>
  <si>
    <t>Egg</t>
  </si>
  <si>
    <t>Alpha-BHC</t>
  </si>
  <si>
    <t>Fat</t>
  </si>
  <si>
    <t>Beta-BHC</t>
  </si>
  <si>
    <t>DDT</t>
  </si>
  <si>
    <t>Molybdenum (Excess)</t>
  </si>
  <si>
    <t>HCB</t>
  </si>
  <si>
    <t>http://www.imoa.info/HSE/environmental_data/human_health/molybdenum_toxicology.php</t>
  </si>
  <si>
    <t>Heptachlor/Heptachlorepoxide</t>
  </si>
  <si>
    <t>Lindane (Gamma-BHC)</t>
  </si>
  <si>
    <t>Animals will have effects of copper deficiency due to the inverse relationship between molybdenum and copper</t>
  </si>
  <si>
    <t>Textbook of Veterinary Internal Medicine, Ettinger, 2009</t>
  </si>
  <si>
    <t>https://www.agric.wa.gov.au/feeding-nutrition/copper-deficiency-sheep-and-cattle</t>
  </si>
  <si>
    <t>http://avianmedicine.net/content/uploads/2013/03/31.pdf</t>
  </si>
  <si>
    <t>https://toxnet.nlm.nih.gov/cgi-bin/sis/search/a?dbs+hsdb:@term+@DOCNO+7031</t>
  </si>
  <si>
    <t>Veterinary Pharmacovigilance: Adverse Reactions to Veterinary Medicinal Products</t>
  </si>
  <si>
    <t>http://www.merckvetmanual.com/mvm/poultry/poisonings/overview_of_poisonings_in_poultry.html</t>
  </si>
  <si>
    <t>Veterinary Pharmacovigilance: Adverse Reactions to Veterinary Medicinal Products, Woodward, 2009</t>
  </si>
  <si>
    <t>http://www.admani.com/horse/Horse%20PDFs/TECHTALK_IonophoreTox_Horses.pdf</t>
  </si>
  <si>
    <t>Evaluation of Certain Veterinary Drug Residues in Food, World Health Organization, 2010</t>
  </si>
  <si>
    <t>http://www.fda.gov/downloads/AnimalVeterinary/DevelopmentApprovalProcess/EnvironmentalAssessments/UCM306251.pdf</t>
  </si>
  <si>
    <t>http://link.springer.com/article/10.1007/s00580-011-1403-4</t>
  </si>
  <si>
    <t>Evaluation of Certain Veterinary Drug Residues in Food, World Health Organization, 2011</t>
  </si>
  <si>
    <t>Reference for camels only</t>
  </si>
  <si>
    <t>Evaluation of Certain Veterinary Drug Residues in Food, World Health Organization, 2012</t>
  </si>
  <si>
    <t>http://reference.sabinet.co.za/webx/access/journal_archive/00382809/1638.pdf</t>
  </si>
  <si>
    <t>Evaluation of Certain Veterinary Drug Residues in Food, World Health Organization, 2009</t>
  </si>
  <si>
    <t>Clinical Veterinary Toxicology, Plumlee 2004</t>
  </si>
  <si>
    <t>https://www.aasv.org/shap/issues/v13n6/v13n6p333.pdf</t>
  </si>
  <si>
    <t>http://www.scielo.br/scielo.php?script=sci_arttext&amp;pid=S0100-736X1997000200007 ; http://www.scielo.br/scielo.php?pid=S0100-736X1997000300001&amp;script=sci_abstract</t>
  </si>
  <si>
    <t>http://www.fda.gov/downloads/AnimalVeterinary/DevelopmentApprovalProcess/EnvironmentalAssessments/UCM072047.pdf</t>
  </si>
  <si>
    <t>https://www.pwrc.usgs.gov/eisler/CHR_34_Nickel.PDF</t>
  </si>
  <si>
    <t>https://www.atsdr.cdc.gov/ToxProfiles/tp15-c2.pdf</t>
  </si>
  <si>
    <t>Death only with inhalation</t>
  </si>
  <si>
    <t>https://www.researchgate.net/profile/Luis_Schiesari/publication/279724149_The_Ecotoxicology_of_Metals_in_Reptiles/links/5599406808ae793d137fea04.pdf?origin=publication_detail</t>
  </si>
  <si>
    <t>http://www.waterboards.ca.gov/water_issues/programs/tmdl/records/region_2/2008/ref2426.pdf ; https://www.ncbi.nlm.nih.gov/pmc/articles/PMC1566592/pdf/envhper00515-0065.pdf</t>
  </si>
  <si>
    <t>http://www.atsdr.cdc.gov/toxfaqs/tf.asp?id=1186&amp;tid=258</t>
  </si>
  <si>
    <t>https://www-ncbi-nlm-nih-gov.ezp3.lib.umn.edu/pubmed/12727546 ; http://www.aces.edu/dept/fisheries/aquaculture/documents/BrownBlood.pdf</t>
  </si>
  <si>
    <t>More affected by nitrite than nitrate</t>
  </si>
  <si>
    <t>https://www.ncbi.nlm.nih.gov/pubmed/19245625</t>
  </si>
  <si>
    <t>https://www-ncbi-nlm-nih-gov.ezp3.lib.umn.edu/pubmed/20236779</t>
  </si>
  <si>
    <t>https://www.addl.purdue.edu/newsletters/1990/nitrate.shtml ; http://www.ncbi.nlm.nih.gov/pubmed/16031985</t>
  </si>
  <si>
    <t>https://www-ncbi-nlm-nih-gov.ezp3.lib.umn.edu/pubmed/25253929</t>
  </si>
  <si>
    <t>http://www.ncbi.nlm.nih.gov/pubmed/2711358 ; Diseases of Poultry, Saif, 2008</t>
  </si>
  <si>
    <t>https://www.google.com/url?sa=t&amp;rct=j&amp;q=&amp;esrc=s&amp;source=web&amp;cd=1&amp;cad=rja&amp;uact=8&amp;ved=0ahUKEwifk6SG8PnPAhXC5iYKHT2SAScQFggfMAA&amp;url=http%3A%2F%2Fseptentrio.uit.no%2Findex.php%2Frangifer%2Farticle%2Fdownload%2F486%2F464&amp;usg=AFQjCNE_ZE416VwE26B35r3Yl2St0LM8uA&amp;sig2=cSqsH-x3T5eQ6xfjXTuM7Q&amp;bvm=bv.136593572,bs.1,d.cGw</t>
  </si>
  <si>
    <t>http://www.merckvetmanual.com/mvm/toxicology/nitrate_and_nitrite_poisoning/overview_of_nitrate_and_nitrite_poisoning.html</t>
  </si>
  <si>
    <t>https://www.ncbi.nlm.nih.gov/pubmed/12563346</t>
  </si>
  <si>
    <t>http://mbio.asm.org/content/6/3/e00593-15.full</t>
  </si>
  <si>
    <t>https://www.ncbi.nlm.nih.gov/pmc/articles/PMC4983005/pdf/12985_2016_Article_593.pdf ; https://www.ncbi.nlm.nih.gov/pmc/articles/PMC4664981/</t>
  </si>
  <si>
    <t>https://www.researchgate.net/publication/30018716_Investigation_of_the_teratogenic_potential_of_ochratoxin_A_and_B_using_the_FETAX_system</t>
  </si>
  <si>
    <t>http://www.tandfonline.com/doi/pdf/10.1080/10408398.2012.724480?needAccess=true</t>
  </si>
  <si>
    <t>http://www.lifesciencesite.com/lsj/life0801/11_4224life0801_68_81.pdf ; https://books.google.com/books?id=VzWuIvXHmY0C&amp;pg=PA511&amp;lpg=PA511&amp;dq=ochratoxin+fish+death&amp;source=bl&amp;ots=pTVgpoSuMt&amp;sig=Zk2eCIHLWTtC2t4lM4qAuRDkpQE&amp;hl=en&amp;sa=X&amp;ved=0ahUKEwjE88Ln4PnPAhUH_IMKHac9CWgQ6AEIHzAB#v=onepage&amp;q=ochratoxin%20fish%20death&amp;f=false</t>
  </si>
  <si>
    <t>Doneley, Bob. Avian Medicine and Surgery in Practice : Companion and Aviary Birds. London, GB: CRC Press, 2010. ProQuest ebrary. Web. 21 October 2016.</t>
  </si>
  <si>
    <t>http://www.pathology-eg.com/publication2013_9/Publication%209.pdf
https://www.ncbi.nlm.nih.gov/pmc/articles/PMC3730929/</t>
  </si>
  <si>
    <t>https://www.ncbi.nlm.nih.gov/pubmed/23344453 ; http://www.merckvetmanual.com/mvm/toxicology/mycotoxicoses/overview_of_mycotoxicoses.html</t>
  </si>
  <si>
    <t>https://books.google.com/books?id=NgMX__L3q40C&amp;pg=PA296&amp;dq=ochratoxin+dog&amp;hl=en&amp;sa=X&amp;ved=0ahUKEwiCz7ve3vjPAhUKjVQKHRFgAd8Q6AEIITAB#v=onepage&amp;q=ochratoxin%20dog&amp;f=false ; http://nutriad.com/2015/01/effect-mycotoxins-on-companian-animals/</t>
  </si>
  <si>
    <t>https://books.google.com/books?id=MVAbAAAAQBAJ&amp;pg=PT3356&amp;dq=ochratoxin+poultry&amp;hl=en&amp;sa=X&amp;ved=0ahUKEwjFnqCRlc_PAhVB9YMKHRpbC4oQ6AEIJTAA#v=onepage&amp;q=ochratoxin%20poultry&amp;f=false ; http://www.extension.umn.edu/agriculture/swine/effects-of-mycotoxins/ ; http://vet.sagepub.com/content/10/4/347.full.pdf</t>
  </si>
  <si>
    <t>https://books.google.com/books?id=MVAbAAAAQBAJ&amp;pg=PT3356&amp;dq=ochratoxin+poultry&amp;hl=en&amp;sa=X&amp;ved=0ahUKEwjFnqCRlc_PAhVB9YMKHRpbC4oQ6AEIJTAA#v=onepage&amp;q=ochratoxin%20poultry&amp;f=false ; http://www.merckvetmanual.com/mvm/poultry/mycotoxicoses/overview_of_mycotoxicoses_in_poultry.html ; https://www.ncbi.nlm.nih.gov/pmc/articles/PMC164220/</t>
  </si>
  <si>
    <t>http://www.ncbi.nlm.nih.gov/pmc/articles/PMC3153269/ ; https://www.ncbi.nlm.nih.gov/pmc/articles/PMC3153210/</t>
  </si>
  <si>
    <t>Calves are more affected than adult cattle</t>
  </si>
  <si>
    <t>https://www.ncbi.nlm.nih.gov/pmc/articles/PMC1277611/ ; https://www.hindawi.com/journals/jeph/2012/835059/ ; https://www.ncbi.nlm.nih.gov/pubmed/23344453</t>
  </si>
  <si>
    <t>http://docsdrive.com/pdfs/academicjournals/ajava/0000/40575-40575.pdf ; http://link.springer.com/article/10.1023/A:1006831009371</t>
  </si>
  <si>
    <t>https://clu-in.org/contaminantfocus/default.focus/sec/perchlorate/cat/toxicology/</t>
  </si>
  <si>
    <t>http://www.atsdr.cdc.gov/phs/phs.asp?id=892&amp;tid=181</t>
  </si>
  <si>
    <t>https://www.serdp-estcp.org/content/download/4995/71486/file/CU-1242-FR-01.pdf</t>
  </si>
  <si>
    <t>https://books.google.com/books?id=jlgBMowCT1YC&amp;pg=PA119&amp;lpg=PA119&amp;dq=perchlorate+carnivores&amp;source=bl&amp;ots=A7cBoeWHw6&amp;sig=VLjkU0yJnOrKhaV9ieafKWISw3o&amp;hl=en&amp;sa=X&amp;ved=0ahUKEwik6vi7vfbPAhVDOz4KHehgB3EQ6AEIGzAA#v=onepage&amp;q=perchlorate%20carnivores&amp;f=false ; https://clu-in.org/contaminantfocus/default.focus/sec/perchlorate/cat/toxicology/</t>
  </si>
  <si>
    <t>Wildlife Toxicity Assessments for Chemicals of Military Concern, Marc Williams ; https://books.google.com/books?id=sK6cCQAAQBAJ&amp;pg=PA547&amp;lpg=PA547&amp;dq=perchlorate+toxicity+reptile&amp;source=bl&amp;ots=EpxGzfC0ID&amp;sig=eI1tIdDWfOmyGd-TMQPVhoqauxk&amp;hl=en&amp;sa=X&amp;ved=0ahUKEwiLp-_xyfnPAhXl34MKHRURCKEQ6AEIHzAA#v=onepage&amp;q=perchlorate%20toxicity%20reptile&amp;f=false</t>
  </si>
  <si>
    <t>Capuco et al., 2005 http://www.pnas.org/content/102/45/16152.full</t>
  </si>
  <si>
    <t>http://digitalcommons.unl.edu/cgi/viewcontent.cgi?article=1006&amp;context=usafresearch</t>
  </si>
  <si>
    <t>Phosphorus (Deficiency)</t>
  </si>
  <si>
    <t>http://lpi.oregonstate.edu/mic/minerals/phosphorus</t>
  </si>
  <si>
    <t>https://www.ncbi.nlm.nih.gov/pubmed/15139904</t>
  </si>
  <si>
    <t>http://extension.psu.edu/animals/camelids/nutrition/where2019d-the-sun-go-vitamin-d-and-bone-development ; http://www.merckvetmanual.com/mvm/metabolic_disorders/disorders_of_phosphorus_metabolism/hypophosphatemia.html</t>
  </si>
  <si>
    <t>http://extension.psu.edu/animals/camelids/nutrition/where2019d-the-sun-go-vitamin-d-and-bone-development</t>
  </si>
  <si>
    <t>http://www.rhinoresourcecenter.com/pdf_files/127/1278382722.pdf ; http://www.merckvetmanual.com/mvm/metabolic_disorders/disorders_of_phosphorus_metabolism/hypophosphatemia.html</t>
  </si>
  <si>
    <t>Nutrient Requirements for Dogs and Cats https://books.google.com/books?id=aqeCwxbRWvsC&amp;pg=PA153&amp;lpg=PA153&amp;dq=phosphorus+deficiency+dog&amp;source=bl&amp;ots=LBg2rQFzpS&amp;sig=UoBzHlH3Z4P49PJl08sdNmWVz2k&amp;hl=en&amp;sa=X&amp;ved=0ahUKEwiR5sjTmPnPAhUJ-GMKHTUWDmAQ6AEITDAH#v=onepage&amp;q=phosphorus%20deficiency%20dog&amp;f=false ; https://www.ncbi.nlm.nih.gov/pmc/articles/PMC1680828/pdf/canvetj00574-0077.pdf</t>
  </si>
  <si>
    <t>https://naldc.nal.usda.gov/download/IND43893881/</t>
  </si>
  <si>
    <t>https://books.google.com/books?id=7Ai4BKhi0VUC&amp;pg=PA282&amp;lpg=PA282&amp;dq=hypophosphatemia+reptile&amp;source=bl&amp;ots=IOoHoroPo1&amp;sig=XLe6fQh0MBQo4NBkRnZbQsHHb00&amp;hl=en&amp;sa=X&amp;ved=0ahUKEwikr6vGmvnPAhVL12MKHS8_D_8Q6AEIIzAB#v=onepage&amp;q=hypophosphatemia%20reptile&amp;f=false</t>
  </si>
  <si>
    <t>http://www.merckvetmanual.com/mvm/metabolic_disorders/disorders_of_phosphorus_metabolism/hypophosphatemia.html</t>
  </si>
  <si>
    <t>Nutrient Requirements of Laboratory Animals, 4th Revised Edition 1995 ; https://books.google.com/books?id=t2QrAAAAYAAJ&amp;pg=PA89&amp;lpg=PA89&amp;dq=phosphorus+deficiency+mice&amp;source=bl&amp;ots=6XTd8OcPKG&amp;sig=G4Lz26x1Vtc_OqReWbmLoI8L55k&amp;hl=en&amp;sa=X&amp;ved=0ahUKEwjl8azjmvnPAhUB-GMKHSqXBtwQ6AEIRDAE#v=onepage&amp;q=phosphorus%20deficiency%20mice&amp;f=false</t>
  </si>
  <si>
    <t>Phosphorus (Excess)</t>
  </si>
  <si>
    <t>http://umm.edu/health/medical/altmed/supplement/phosphorus</t>
  </si>
  <si>
    <t>Mineral Tolerance of Animals, 2005 ; http://www.wti.org.in/ModuleFiles/Publication/Files/poisonsandthepachyderm.pdf</t>
  </si>
  <si>
    <t>Mineral Tolerances of Animals, 2005 ; http://www.wti.org.in/ModuleFiles/Publication/Files/poisonsandthepachyderm.pdf</t>
  </si>
  <si>
    <t>http://www.merckvetmanual.com/mvm/exotic_and_laboratory_animals/reptiles/metabolic_and_endocrine_diseases_of_reptiles.html</t>
  </si>
  <si>
    <t>http://www.sites.ext.vt.edu/newsletter-archive/livestock/aps-06_10/aps-373.html ; http://www.merckmanuals.com/professional/endocrine-and-metabolic-disorders/electrolyte-disorders/hyperphosphatemia</t>
  </si>
  <si>
    <t>The Wildlife Techniques Manuel Volume 1 ; https://books.google.com/books?id=PL2IHTdzSeAC&amp;pg=PA163&amp;lpg=PA163&amp;dq=phosphorus+poisoning+amphibia&amp;source=bl&amp;ots=hOromtCi6N&amp;sig=X2MGnK0w4LLLlLq3VDZOKJPFblA&amp;hl=en&amp;sa=X&amp;ved=0ahUKEwiSvoTfi_nPAhUB1GMKHbGiA0cQ6AEIUTAH#v=onepage&amp;q=phosphorus%20poisoning%20amphibia&amp;f=false ; http://www.wti.org.in/ModuleFiles/Publication/Files/poisonsandthepachyderm.pdf</t>
  </si>
  <si>
    <t xml:space="preserve">Polychlorinated biphenyls (PCBs) </t>
  </si>
  <si>
    <t>https://www.ncbi.nlm.nih.gov/pmc/articles/PMC3320151/ ; http://www.jesc.ac.cn/jesc_en/ch/reader/create_pdf.aspx?file_no=2007190321</t>
  </si>
  <si>
    <t>http://www.cerc.usgs.gov/pubs/center/pdfDocs/90301.pdf ; https://clu-in.org/download/contaminantfocus/pcb/CHR_31_Planar_PCBs.pdf</t>
  </si>
  <si>
    <t>Marine mammals are severly affected by PCB's</t>
  </si>
  <si>
    <t>https://clu-in.org/download/contaminantfocus/pcb/CHR_31_Planar_PCBs.pdf</t>
  </si>
  <si>
    <t>Birds that consume contaminated fish are more likely to accumulate PCB's</t>
  </si>
  <si>
    <t>Mink</t>
  </si>
  <si>
    <t>Polar bears metabolize PCB's more easily than other mammals</t>
  </si>
  <si>
    <t>https://www.ncbi.nlm.nih.gov/pmc/articles/PMC1277615/</t>
  </si>
  <si>
    <t>https://clu-in.org/download/contaminantfocus/pcb/CHR_31_Planar_PCBs.pdf ; https://clu-in.org/download/contaminantfocus/pcb/CHR_31_Planar_PCBs.pdf</t>
  </si>
  <si>
    <t>http://onlinelibrary.wiley.com/doi/10.1111/j.1751-0813.1992.tb07499.x/epdf ; http://www.merckvetmanual.com/mvm/toxicology/persistent_halogenated_aromatic_poisoning/overview_of_persistent_halogenated_aromatic_poisoning.html</t>
  </si>
  <si>
    <t>https://clu-in.org/download/contaminantfocus/pcb/CHR_31_Planar_PCBs.pdf ; https://www.atsdr.cdc.gov/phs/phs.asp?id=139&amp;tid=26</t>
  </si>
  <si>
    <t>http://www.merckvetmanual.com/mvm/digestive_system/intestinal_diseases_in_pigs/porcine_epidemic_diarrhea.html</t>
  </si>
  <si>
    <t>https://www.aasv.org/aasv%20website/Resources/Diseases/PED/usda_ped_tech_note.pdf</t>
  </si>
  <si>
    <t>Propylene glycol</t>
  </si>
  <si>
    <t>http://c.ymcdn.com/sites/members.arav.org/resource/resmgr/Files/Proceedings_2012/2012_048.pdf</t>
  </si>
  <si>
    <t>https://www.atsdr.cdc.gov/phs/phs.asp?id=1120&amp;tid=240</t>
  </si>
  <si>
    <t>http://www.inchem.org/documents/sids/sids/57-55-6.pdf</t>
  </si>
  <si>
    <t>Blackwell's Five-Minute veterinary consult:  Ruminant ; https://books.google.com/books?id=DnhyXwjIcsIC&amp;pg=PA273&amp;lpg=PA273&amp;dq=propylene+glycol+toxicity+alpaca&amp;source=bl&amp;ots=U3NwMrocTp&amp;sig=Sf8UEnW_OI3ZLezVV4lcebObu8I&amp;hl=en&amp;sa=X&amp;ved=0ahUKEwjN9ruExvbPAhVp4YMKHYBTD7gQ6AEINTAE#v=onepage&amp;q=propylene%20glycol%20toxicity%20alpaca&amp;f=false</t>
  </si>
  <si>
    <t>https://www.ncbi.nlm.nih.gov/pubmed/2061183 ; https://books.google.com/books?id=JBF5jlaRClcC&amp;pg=PA1385&amp;lpg=PA1385&amp;dq=propylene+glycol+toxicity+donkey&amp;source=bl&amp;ots=399Szm9njO&amp;sig=ADYsaG-SrRi0KK4DuIZ98-uDPaA&amp;hl=en&amp;sa=X&amp;ved=0ahUKEwj_-q3Lw_jPAhXKr1QKHTc1BVIQ6AEIMjAD#v=onepage&amp;q=propylene%20glycol%20toxicity%20donkey&amp;f=false</t>
  </si>
  <si>
    <t>http://www.petpoisonhelpline.com/poison/propylene-glycol/ ; http://www.inchem.org/documents/sids/sids/57-55-6.pdf ; http://www.merckvetmanual.com/mvm/toxicology/ethylene_glycol_toxicity/propylene_glycol_toxicosis.html ; http://veterinarynews.dvm360.com/propylene-glycol-educate-yourself-and-your-veterinary-clients?pageID=4</t>
  </si>
  <si>
    <t>http://www.atsdr.cdc.gov/toxprofiles/propylene_glycol_addendum.pdf ; https://toxnet.nlm.nih.gov/cgi-bin/sis/search/a?dbs+hsdb:@term+@DOCNO+174</t>
  </si>
  <si>
    <t>https://www.aphis.usda.gov/wildlife_damage/nwrc/publications/98pubs/98-12.pdf</t>
  </si>
  <si>
    <t>http://lib.dr.iastate.edu/cgi/viewcontent.cgi?article=1014&amp;context=cbe_pubs ; http://onlinelibrary.wiley.com/doi/10.1111/j.1476-5381.1958.tb00225.x/pdf ; https://books.google.com/books?id=H3DkAwAAQBAJ&amp;pg=PA123&amp;lpg=PA123&amp;dq=propylene+glycol+toxicity+GOAT&amp;source=bl&amp;ots=mQdRrn_LqQ&amp;sig=-GAisQkRXh-LC6rsVvapsnFUIQg&amp;hl=en&amp;sa=X&amp;ved=0ahUKEwjxqtq8vffPAhXI7oMKHWiWC8MQ6AEITzAI#v=onepage&amp;q=propylene%20glycol%20toxicity%20GOAT&amp;f=false</t>
  </si>
  <si>
    <t>Handbook of Psychopharmacology, Volume 14 Affective Disorders - Drug Actions ; file:///C:/Users/bollx054/Downloads/Vitamin_and_Mineral_Deficiencies_-_Apr_2014.pdf</t>
  </si>
  <si>
    <t>http://www.rsc.org/chemistryworld/podcast/interactive_periodic_table_transcripts/rubidium.asp ; http://nj.gov/health/eoh/rtkweb/documents/fs/1640.pdf</t>
  </si>
  <si>
    <t>Toxic to potassium deficient animals</t>
  </si>
  <si>
    <t>https://www.ncbi.nlm.nih.gov/pubmed/17448548</t>
  </si>
  <si>
    <t>https://books.google.com/books?id=UTva4Zbh_8UC&amp;pg=PA448&amp;lpg=PA448&amp;dq=rubidium+poisoning+in+animals&amp;source=bl&amp;ots=ecc_UR8dE-&amp;sig=45ZqNGoYDEBBwLcP-ELjb8Mm4Qs&amp;hl=en&amp;sa=X&amp;ved=0ahUKEwiDtfSF17LOAhWHy4MKHbRrAT0Q6AEIRDAI#v=onepage&amp;q=rubidium%20poisoning%20in%20animals&amp;f=false ; http://www.sciencedirect.com/science/article/pii/0041008X75902161</t>
  </si>
  <si>
    <t>https://www.researchgate.net/publication/8597096_A_case_of_human_poisoning_by_salinomycin_an_agricultural_antibiotic</t>
  </si>
  <si>
    <t>http://www.ivo.ir/Portal//File/ShowFile.aspx?ID=72ab45ba-8246-4925-8459-6eb5dbd9927b ; http://www.vetfood.theclinics.com/article/S0749-0720(11)00014-4/pdf</t>
  </si>
  <si>
    <t>https://fsi.stanford.edu/sites/default/files/Kosal_2004.pdf ; Zoo and Wild Animal Medicine, Current Therapy, vol. 6, 2008</t>
  </si>
  <si>
    <t>Equid</t>
  </si>
  <si>
    <t>https://www.degruyter.com/downloadpdf/j/pjvs.2013.16.issue-1/pjvs-2013-0027/pjvs-2013-0027.xml</t>
  </si>
  <si>
    <t>https://www.ncbi.nlm.nih.gov/pubmed/3672848 ; https://www-ncbi-nlm-nih-gov.ezp1.lib.umn.edu/pubmed/17571983</t>
  </si>
  <si>
    <t>Veterinary Toxicology:  Basic and Clinical Principles ; https://books.google.com/books?id=NgMX__L3q40C&amp;pg=PA1107&amp;lpg=PA1107&amp;dq=salinomycin+toxicity+in+dogs&amp;source=bl&amp;ots=wsyB4p_o4a&amp;sig=Pj5Zp3i96w7QTSR7T85ZmjwBnqY&amp;hl=en&amp;sa=X&amp;ved=0ahUKEwio7a7ogvXPAhWB6YMKHazkAKIQ6AEIOTAE#v=onepage&amp;q=salinomycin%20toxicity%20in%20dogs&amp;f=false ; https://www.hindawi.com/journals/vmi/2010/147142/</t>
  </si>
  <si>
    <t>http://vdi.sagepub.com/content/7/3/419.full.pdf</t>
  </si>
  <si>
    <t>http://www.merckvetmanual.com/mvm/poultry/poisonings/overview_of_poisonings_in_poultry.html ; http://thescipub.com/PDF/ajavsp.2013.190.196.pdf</t>
  </si>
  <si>
    <t>Fowler's Zoo and Wild Animal Medicine ; https://books.google.com/books?id=llBcBAAAQBAJ&amp;pg=PA544&amp;lpg=PA544&amp;dq=salinomycin+toxicity+rhino&amp;source=bl&amp;ots=ofG2wvUmr5&amp;sig=J8W-9j-Na4vOSwjRN9YcnnD0Iyk&amp;hl=en&amp;sa=X&amp;ved=0ahUKEwj7sYSC8vTPAhUKwYMKHZjxD7wQ6AEINDAD#v=onepage&amp;q=salinomycin%20toxicity%20rhino&amp;f=false</t>
  </si>
  <si>
    <t>https://www.ncbi.nlm.nih.gov/pmc/articles/PMC2942056/ ; https://www.ncbi.nlm.nih.gov/pmc/articles/PMC4434112/</t>
  </si>
  <si>
    <t>http://aac.asm.org/content/52/3/1034.full ; http://link.springer.com/article/10.1007/s00109-014-1155-0</t>
  </si>
  <si>
    <t>http://www.merckvetmanual.com/mvm/exotic_and_laboratory_animals/ferrets/infectious_diseases_of_ferrets.html</t>
  </si>
  <si>
    <t>http://www.who.int/mediacentre/factsheets/fs139/en/</t>
  </si>
  <si>
    <t>http://www.merckvetmanual.com/mvm/digestive_system/salmonellosis/overview_of_salmonellosis.html ; http://www.petmd.com/dog/conditions/digestive/c_dg_salmonellosis# ; http://www.petmd.com/cat/conditions/digestive/c_ct_salmonellosis</t>
  </si>
  <si>
    <t>http://onlinelibrary.wiley.com/doi/10.1111/j.2042-3306.1997.tb01674.x/abstract</t>
  </si>
  <si>
    <t>http://www.cfsph.iastate.edu/Factsheets/pdfs/salmonella_abortusovis.pdf</t>
  </si>
  <si>
    <t>Salmonella Cholerasuis</t>
  </si>
  <si>
    <t>http://articles.extension.org/pages/27268/salmonella-choleraesuis-in-swine</t>
  </si>
  <si>
    <t>Salmonella Dublin</t>
  </si>
  <si>
    <t>https://www.vetmed.wisc.edu/dms/fapm/fapmtools/7health/Salmorev.pdf ; http://www.merckvetmanual.com/mvm/digestive_system/salmonellosis/overview_of_salmonellosis.html ; http://www.thecattlesite.com/diseaseinfo/235/salmonella-dublin-infection/</t>
  </si>
  <si>
    <t>https://www.ncbi.nlm.nih.gov/pubmed/8155481 ; https://www.ncbi.nlm.nih.gov/pubmed/2241680</t>
  </si>
  <si>
    <t>Salmonella Gallinarum</t>
  </si>
  <si>
    <t>http://www.merckvetmanual.com/mvm/poultry/salmonelloses/fowl_typhoid.html</t>
  </si>
  <si>
    <t>https://www.addl.purdue.edu/newsletters/2004/summer/salmnewp.htm</t>
  </si>
  <si>
    <t>Salmonella Pullorum</t>
  </si>
  <si>
    <t>http://www.merckvetmanual.com/mvm/poultry/salmonelloses/pullorum_disease_in_poultry.html</t>
  </si>
  <si>
    <t>https://profile.usgs.gov/myscience/upload_folder/ci2014Jun2718313847094Janz_et_al_2010_Se_Chapter6_self_archive.pdf</t>
  </si>
  <si>
    <t>http://www.news-medical.net/health/Selenium-Toxicity.aspx</t>
  </si>
  <si>
    <t>http://www.ncbi.nlm.nih.gov/pubmed/11879937 ; http://www.sciencedirect.com.ezp3.lib.umn.edu/science/article/pii/S0166445X01002648 ; https://www.mcpherson.edu/wp-content/uploads/2014/08/00-Norsworthy.pdf</t>
  </si>
  <si>
    <t>https://www.researchgate.net/publication/5447060_Pet_Bird_Toxicity_and_Related_Environmental_Concerns</t>
  </si>
  <si>
    <t>http://extension.psu.edu/animals/camelids/nutrition/selenium-nutrition-in-camelids</t>
  </si>
  <si>
    <t>http://poisonousplants.ansci.cornell.edu/toxicagents/selenium.html</t>
  </si>
  <si>
    <t>https://www.ncbi.nlm.nih.gov/pubmed/2808101 ; https://www.ncbi.nlm.nih.gov/pubmed/22307479</t>
  </si>
  <si>
    <t>http://www.merckvetmanual.com/mvm/toxicology/selenium_toxicosis/overview_of_selenium_toxicosis.html ; http://poisonousplants.ansci.cornell.edu/toxicagents/selenium.html</t>
  </si>
  <si>
    <t>http://www.merckvetmanual.com/mvm/poultry/poisonings/overview_of_poisonings_in_poultry.html ; http://www.thepoultrysite.com/publications/6/diseases-of-poultry/227/acute-selenium-intoxication/</t>
  </si>
  <si>
    <t>http://poisonousplants.ansci.cornell.edu/toxicagents/selenium.html ; http://dairy.ifas.ufl.edu/rns/2005/McDowell.pdf</t>
  </si>
  <si>
    <t>https://www.ncbi.nlm.nih.gov/pubmed/8179487 ; http://mmsl.cz/viCMS/soubory/pdf/MMSL_2011_3_1_WWW.pdf</t>
  </si>
  <si>
    <t>http://www.sciencedirect.com.ezp2.lib.umn.edu/science/article/pii/S0166445X01002685 ; http://www.sciencedirect.com.ezp3.lib.umn.edu/science/article/pii/S0166445X01002636</t>
  </si>
  <si>
    <t>Current Therapy in Exotic Pet Practice, Mitchell and Tully, 2016</t>
  </si>
  <si>
    <t>https://www.atsdr.cdc.gov/toxfaqs/TF.asp?id=538&amp;tid=97</t>
  </si>
  <si>
    <t>http://www.inchem.org/documents/jecfa/jecmono/v12je19.htm</t>
  </si>
  <si>
    <t>Sodium/Sodium chloride</t>
  </si>
  <si>
    <t>Amphibians and Reptiles, Volume 8 https://books.google.com/books?id=RLjPAAAAMAAJ&amp;pg=PA72&amp;lpg=PA72&amp;dq=salt+poisoning+amphibian&amp;source=bl&amp;ots=p2DJUODc1I&amp;sig=0eT9j48_igQIVzsIOIbgbPjbL6A&amp;hl=en&amp;sa=X&amp;ved=0ahUKEwjf95SYuvLPAhUJET4KHccpDq0Q6AEISzAH#v=onepage&amp;q&amp;f=false</t>
  </si>
  <si>
    <t>http://www.fda.gov/Food/ResourcesForYou/Consumers/ucm315393.htm</t>
  </si>
  <si>
    <t>http://www.jbc.org/content/1/4/363.full.pdf</t>
  </si>
  <si>
    <t>http://www.merckvetmanual.com/mvm/toxicology/salt_toxicity/overview_of_salt_toxicity.html ; http://www.nwhc.usgs.gov/publications/field_manual/chapter_47.pdf</t>
  </si>
  <si>
    <t>Llama and Alpaca Care: Medicine, Surgery, Reproduction, Nutrition, and Herd ...  https://books.google.com/books?id=8sU0AwAAQBAJ&amp;pg=PA342&amp;lpg=PA342&amp;dq=salt+poisoning+llama&amp;source=bl&amp;ots=P1r4EAxxbQ&amp;sig=mXiE1Hqvz7rpfLhFhhrHTQrPPnw&amp;hl=en&amp;sa=X&amp;ved=0ahUKEwj9k67yvPLPAhWKOD4KHQwyC3gQ6AEIOTAE#v=onepage&amp;q=salt%20poisoning%20llama&amp;f=false</t>
  </si>
  <si>
    <t>http://wildpro.twycrosszoo.org/S/00dis/toxic/Salt_Poisoning.htm ; http://www.wti.org.in/ModuleFiles/Publication/Files/poisonsandthepachyderm.pdf</t>
  </si>
  <si>
    <t>http://wildpro.twycrosszoo.org/S/00dis/toxic/Salt_Poisoning.htm</t>
  </si>
  <si>
    <t>http://www.merckvetmanual.com/mvm/toxicology/salt_toxicity/overview_of_salt_toxicity.html</t>
  </si>
  <si>
    <t>http://www.merckvetmanual.com/mvm/toxicology/salt_toxicity/overview_of_salt_toxicity.html ; http://www.petpoisonhelpline.com/poison/salt/</t>
  </si>
  <si>
    <t>http://www.merckvetmanual.com/mvm/poultry/poisonings/overview_of_poisonings_in_poultry.html ; https://archive.org/stream/toxicityofsaltfo00mitc/toxicityofsaltfo00mitc_djvu.txt</t>
  </si>
  <si>
    <t>http://www.merckvetmanual.com/mvm/toxicology/salt_toxicity/overview_of_salt_toxicity.html ; https://www.ncbi.nlm.nih.gov/pmc/articles/PMC1789369/?page=2 ; https://www.agric.wa.gov.au/livestock-biosecurity/preventing-salt-poisoning-livestock</t>
  </si>
  <si>
    <t>http://www.idosi.org/gjp/10(2)16/1.pdf</t>
  </si>
  <si>
    <t>http://www.nwhc.usgs.gov/publications/field_manual/chapter_47.pdf</t>
  </si>
  <si>
    <t>http://www.merckmanuals.com/professional/infectious-diseases/gram-positive-cocci/staphylococcal-infections</t>
  </si>
  <si>
    <t>https://www.ncbi.nlm.nih.gov/pubmed/22541390</t>
  </si>
  <si>
    <t>https://www.ncbi.nlm.nih.gov/pubmed/19216263</t>
  </si>
  <si>
    <t>https://www.ncbi.nlm.nih.gov/pmc/articles/PMC3354829/</t>
  </si>
  <si>
    <t>http://extension.vetmed.ufl.edu/files/2011/10/MRSA-and-Horses.pdf</t>
  </si>
  <si>
    <t>http://www.cfsph.iastate.edu/Factsheets/pdfs/mrsa.pdf</t>
  </si>
  <si>
    <t>http://umash.umn.edu/wp-content/uploads/2015/12/pigs-mrsa-112013.pdf</t>
  </si>
  <si>
    <t>http://journals.plos.org/plospathogens/article?id=10.1371/journal.ppat.1004564</t>
  </si>
  <si>
    <t>http://journals.plos.org/plospathogens/article?id=10.1371/journal.ppat.1004564 ; https://www.ncbi.nlm.nih.gov/pmc/articles/PMC3165375/</t>
  </si>
  <si>
    <t>https://books.google.com/books?id=VvICUGYAWtUC&amp;pg=PA234&amp;lpg=PA234&amp;dq=MRSA+affect+ferrets&amp;source=bl&amp;ots=kmoscDL74g&amp;sig=Whzg-96tXuPR--v0AUgGsv3t95k&amp;hl=en&amp;sa=X&amp;ved=0ahUKEwiR7ovilvLPAhUDRyYKHf3uAOUQ6AEIJDAB#v=onepage&amp;q=MRSA%20affect%20ferrets&amp;f=false</t>
  </si>
  <si>
    <t>http://www.pesticideinfo.org/List_AquireAll.jsp?Rec_Id=PC34501&amp;Taxa_Group=Amphibians</t>
  </si>
  <si>
    <t>http://pmep.cce.cornell.edu/profiles/extoxnet/pyrethrins-ziram/sulfur-ext.html</t>
  </si>
  <si>
    <t>http://extoxnet.orst.edu/pips/sulfur.htm ; http://www.pesticideinfo.org/List_AquireAll.jsp?Rec_Id=PC34501&amp;Taxa_Group=Amphibians</t>
  </si>
  <si>
    <t>https://books.google.com/books?id=8sU0AwAAQBAJ&amp;pg=PA132&amp;lpg=PA132&amp;dq=sulfur+toxicity+LLAMA&amp;source=bl&amp;ots=P1r4EzpveL&amp;sig=8vGxcq0GsOxFbrk8b2E-zW8RAoo&amp;hl=en&amp;sa=X&amp;ved=0ahUKEwi0qb-X-fHPAhWCeCYKHVUHCPcQ6AEIMzAD#v=onepage&amp;q=sulfur%20toxicity%20LLAMA&amp;f=false</t>
  </si>
  <si>
    <t>https://www.ncbi.nlm.nih.gov/pubmed/4081352</t>
  </si>
  <si>
    <t>Veterinary toxicology:  Basic and Clinical Principles ; https://books.google.com/books?id=OG_Oz58xq6kC&amp;pg=PA564&amp;lpg=PA564&amp;dq=SULFUR+POISONING+PIG&amp;source=bl&amp;ots=klKbKDPHNH&amp;sig=gnGK_iz-3tvFlsIsZqWLpqmHQrs&amp;hl=en&amp;sa=X&amp;ved=0ahUKEwjv-d7X8vHPAhXMSyYKHb5hB7sQ6AEIMTAC#v=onepage&amp;q=SULFUR%20POISONING%20PIG&amp;f=false</t>
  </si>
  <si>
    <t>http://www.petpoisonhelpline.com/pet-owners/seasons/summer-pet-poisons/</t>
  </si>
  <si>
    <t>http://www.merckvetmanual.com/mvm/poultry/poisonings/overview_of_poisonings_in_poultry.html ; Veterinary toxicology:  Basic and Clinical Principles ; https://books.google.com/books?id=OG_Oz58xq6kC&amp;pg=PA564&amp;lpg=PA564&amp;dq=SULFUR+POISONING+PIG&amp;source=bl&amp;ots=klKbKDPHNH&amp;sig=gnGK_iz-3tvFlsIsZqWLpqmHQrs&amp;hl=en&amp;sa=X&amp;ved=0ahUKEwjv-d7X8vHPAhXMSyYKHb5hB7sQ6AEIMTAC#v=onepage&amp;q=SULFUR%20POISONING%20PIG&amp;f=false</t>
  </si>
  <si>
    <t>Veterinary toxicology:  basic and clinical principles ; https://books.google.com/books?id=OG_Oz58xq6kC&amp;pg=PA564&amp;lpg=PA564&amp;dq=SULFUR+POISONING+PIG&amp;source=bl&amp;ots=klKbKDPHNH&amp;sig=gnGK_iz-3tvFlsIsZqWLpqmHQrs&amp;hl=en&amp;sa=X&amp;ved=0ahUKEwjv-d7X8vHPAhXMSyYKHb5hB7sQ6AEIMTAC#v=onepage&amp;q=SULFUR%20POISONING%20PIG&amp;f=false</t>
  </si>
  <si>
    <t>http://www.ncbi.nlm.nih.gov/pmc/articles/PMC340301/ ; file:///C:/Users/bollx054/Downloads/Sulfur%20Toxicity%20in%20Feedlot%20Cattle.pdf ; http://digitalcommons.unl.edu/cgi/viewcontent.cgi?article=1873&amp;context=animalscifacpub ; https://vetmed.iastate.edu/vdpam/research/disease-topics/toxicology/sulfur-toxicity ; https://www.ncbi.nlm.nih.gov/pubmed/?term=Elemental+sulfur+toxicosis+in+a+flock+of+sheep</t>
  </si>
  <si>
    <t>http://www.tandfonline.com/doi/abs/10.1080/08958370304476 ; https://www.ncbi.nlm.nih.gov/pmc/articles/PMC3690447/</t>
  </si>
  <si>
    <t>T-2 Toxin</t>
  </si>
  <si>
    <t>https://emergency.cdc.gov/agent/trichothecene/casedef.asp</t>
  </si>
  <si>
    <t>http://www.sciencedirect.com/science/article/pii/S1319610310000827 ; https://www.researchgate.net/publication/26469530_Effects_of_mycotoxin_T-2_and_zearalenone_on_histopathological_changes_in_black_tiger_shrimp_Penaeus_monodon_Fabricius</t>
  </si>
  <si>
    <t>http://avianmedicine.net/content/uploads/2013/03/37.pdf ; Blackwell's 5 minute veterinary consult - avian https://books.google.com/books?id=UgslCgAAQBAJ&amp;pg=PA179&amp;lpg=PA179&amp;dq=t-2+toxin+pet+bird&amp;source=bl&amp;ots=EZV6feqw7a&amp;sig=AvV-8rot5p1Dk2eN1nb4bwHuxKQ&amp;hl=en&amp;sa=X&amp;ved=0ahUKEwifqorT9e7PAhUB6iYKHc1aCNcQ6AEIIzAB#v=onepage&amp;q=t-2%20toxin%20pet%20bird&amp;f=false</t>
  </si>
  <si>
    <t xml:space="preserve">http://www.omafra.gov.on.ca/english/livestock/horses/facts/info_mycotoxin.htm ; </t>
  </si>
  <si>
    <t>http://ac.els-cdn.com/S1319610310000827/1-s2.0-S1319610310000827-main.pdf?_tid=94153e26-92e5-11e6-89ee-00000aab0f26&amp;acdnat=1476542721_b4d14828e150b22aa0400afc00b291b0 ; http://www.inchem.org/documents/jecfa/jecmono/v47je06.htm ; http://ec.europa.eu/food/safety/docs/cs_contaminants_catalogue_out88_en.pdf</t>
  </si>
  <si>
    <t>http://ac.els-cdn.com/S1319610310000827/1-s2.0-S1319610310000827-main.pdf?_tid=94153e26-92e5-11e6-89ee-00000aab0f26&amp;acdnat=1476542721_b4d14828e150b22aa0400afc00b291b0 ; http://www.inchem.org/documents/jecfa/jecmono/v47je06.htm</t>
  </si>
  <si>
    <t>http://ac.els-cdn.com/S1319610310000827/1-s2.0-S1319610310000827-main.pdf?_tid=94153e26-92e5-11e6-89ee-00000aab0f26&amp;acdnat=1476542721_b4d14828e150b22aa0400afc00b291b0 ; http://ps.oxfordjournals.org/content/56/1/103.short</t>
  </si>
  <si>
    <t>https://msu.edu/~mdr/mycotoxins.pdf ; http://ac.els-cdn.com/S1319610310000827/1-s2.0-S1319610310000827-main.pdf?_tid=94153e26-92e5-11e6-89ee-00000aab0f26&amp;acdnat=1476542721_b4d14828e150b22aa0400afc00b291b0</t>
  </si>
  <si>
    <t>Medical Aspects of Biological Warfare ; https://books.google.com/books?id=nm_AVg4hmJQC&amp;pg=PA361&amp;lpg=PA361&amp;dq=t-2+toxin+death+bird&amp;source=bl&amp;ots=4XthCJ2QSs&amp;sig=bOD6s5negLd-DTEIOpu8NRsA6ME&amp;hl=en&amp;sa=X&amp;ved=0ahUKEwiQk7XD7O7PAhWI6yYKHWqjCI0Q6AEIIjAB#v=onepage&amp;q=t-2%20toxin%20death%20bird&amp;f=false ; http://www.inchem.org/documents/jecfa/jecmono/v47je06.htm ; https://www.efsa.europa.eu/en/efsajournal/pub/2481</t>
  </si>
  <si>
    <t xml:space="preserve">http://ac.els-cdn.com/S1319610310000827/1-s2.0-S1319610310000827-main.pdf?_tid=94153e26-92e5-11e6-89ee-00000aab0f26&amp;acdnat=1476542721_b4d14828e150b22ahttps://www.ncbi.nlm.nih.gov/pmc/articles/PMC2984136/a0400afc00b291b0 ; </t>
  </si>
  <si>
    <t>https://www.ncbi.nlm.nih.gov/pmc/articles/PMC3472058/</t>
  </si>
  <si>
    <t>https://www.ncbi.nlm.nih.gov/pmc/articles/PMC2586397/</t>
  </si>
  <si>
    <t>http://www.sciencedirect.com/science/article/pii/S0044848614006292</t>
  </si>
  <si>
    <t>Felid</t>
  </si>
  <si>
    <t>http://www.merckvetmanual.com/mvm/management_and_nutrition/nutrition_exotic_and_zoo_animals/nutrition_in_zoo_carnivores.html ; http://www.zutrition.com/cheetah-nutrition-guide/</t>
  </si>
  <si>
    <t>Biology and Diseases of the Ferret, James G. Fox, 2014  https://books.google.com/books?id=2J06AwAAQBAJ&amp;pg=PT1085&amp;lpg=PT1085&amp;dq=taurine+deficiency+ferret&amp;source=bl&amp;ots=9tN5LjXxMu&amp;sig=ePy1m0VAUH2EL9-tgtBBLlKXFC4&amp;hl=en&amp;sa=X&amp;ved=0ahUKEwjf3seEqezPAhUB44MKHfsEBv4Q6AEIRzAG#v=onepage&amp;q=taurine%20deficiency%20ferret&amp;f=false ; Nutrition, An Issue of Veterinary Clinics of North America:  Exotic Animal Practice, Jorg Mayer, 2014</t>
  </si>
  <si>
    <t>http://csu-cvmbs.colostate.edu/vth/Documents/pharmacy-taurine.pdf</t>
  </si>
  <si>
    <t>http://www.vcahospitals.com/main/pet-health-information/article/animal-health/taurine-in-cats/3857</t>
  </si>
  <si>
    <t>http://www.merckvetmanual.com/mvm/management_and_nutrition/nutrition_exotic_and_zoo_animals/nutrition_in_reptiles.html</t>
  </si>
  <si>
    <t>https://www.ncbi.nlm.nih.gov/pubmed/21787460</t>
  </si>
  <si>
    <t>http://wildliferehabber.com/rehab-data/formulating-avian-diet</t>
  </si>
  <si>
    <t>http://www.merckvetmanual.com/pethealth/special_subjects/poisoning/rodenticide_poisoning.html#v3241252; http://www.jbc.org/content/7/2/137.full.pdf</t>
  </si>
  <si>
    <t>http://www.atsdr.cdc.gov/substances/toxsubstance.asp?toxid=50</t>
  </si>
  <si>
    <t>http://www.merckvetmanual.com/pethealth/special_subjects/poisoning/rodenticide_poisoning.html#v3241252; http://www.jbc.org/content/7/2/137.full.pdf ; http://www.wti.org.in/ModuleFiles/Publication/Files/poisonsandthepachyderm.pdf</t>
  </si>
  <si>
    <t xml:space="preserve">http://www.petmd.com/ferret/conditions/digestive/c_ft_megaesophagus ; http://www.merckvetmanual.com/pethealth/special_subjects/poisoning/rodenticide_poisoning.html#v3241252 </t>
  </si>
  <si>
    <t>http://www.atsdr.cdc.gov/substances/toxsubstance.asp?toxid=51</t>
  </si>
  <si>
    <t>http://www.loxosceles.org/newts/thyroxine.shtml</t>
  </si>
  <si>
    <t>http://emedicine.medscape.com/article/819692-clinical#b4</t>
  </si>
  <si>
    <t>Current therapy in avian medicine and surgery, Brian Spear, 2015 ; https://books.google.com/books?id=tclQCwAAQBAJ&amp;pg=PA390&amp;lpg=PA390&amp;dq=thyroxine+toxicity+bird&amp;source=bl&amp;ots=OCeGP0ZCwt&amp;sig=3k1tHuOm0ahTVbpbELU3mS75qVQ&amp;hl=en&amp;sa=X&amp;ved=0ahUKEwjuvLfS7-rPAhWE5CYKHRiKC70Q6AEIQTAF#v=onepage&amp;q=thyroxine%20toxicity%20bird&amp;f=false</t>
  </si>
  <si>
    <t>https://www.drsfostersmith.com/Rx_Info_Sheets/rx_eq_levothyroxine.pdf</t>
  </si>
  <si>
    <t>http://www.aspcapro.org/sites/pro/files/oxbrief_0601.pdf</t>
  </si>
  <si>
    <t>http://avianmedicine.net/content/uploads/2013/03/18.pdf</t>
  </si>
  <si>
    <t>https://www.atsdr.cdc.gov/toxfaqs/TF.asp?id=542&amp;tid=98</t>
  </si>
  <si>
    <t>Two different types of tin can be hazards for exposure (metallic tin and organotin).  Metallic tin does not cause acute death, but organotin can cause acute death.  Acute death was entered based on the most severe compound exposure (organotin compounds).   Organotin can be found in different types of seafood, plastics, and household products.  Metallic tin can be found from contamination with can liner, workplace or environmental contamination.</t>
  </si>
  <si>
    <t>http://www.pwrc.usgs.gov/eisler/CHR_15_Tin.pdf ; file:///C:/Users/bollx054/Downloads/ADA322822.pdf</t>
  </si>
  <si>
    <t>http://www.ncbi.nlm.nih.gov/pubmed/3291572 ; http://www.atsdr.cdc.gov/toxprofiles/tp55-c2.pdf</t>
  </si>
  <si>
    <t>http://www.pwrc.usgs.gov/eisler/CHR_15_Tin.pdf</t>
  </si>
  <si>
    <t>Tin hazards to fish, wildlife and invertabrates: A synoptic review, US Fish and Wildlife Service, 1989</t>
  </si>
  <si>
    <t>Vitamin B1 (Excess)</t>
  </si>
  <si>
    <t>http://www.fao.org/docrep/004/y2809e/y2809e09.htm</t>
  </si>
  <si>
    <t>http://www.merckvetmanual.com/mvm/management_and_nutrition/nutrition_exotic_and_zoo_animals/nutrition_in_birds.html</t>
  </si>
  <si>
    <t>http://ac.els-cdn.com/S1094919414000395/1-s2.0-S1094919414000395-main.pdf?_tid=9c62b2fe-9a68-11e6-8b6e-00000aacb35d&amp;acdnat=1477368657_a00bccc263a912ca0c0ccc833ac4efba</t>
  </si>
  <si>
    <t>https://www.plumbsveterinarydrugs.com/#!/home ; https://www.dsm.com/markets/anh/en_US/Compendium/companion_animals/thiamin.html</t>
  </si>
  <si>
    <t>Health effects only when injected</t>
  </si>
  <si>
    <t>Vitamin B1 (Deficiency)</t>
  </si>
  <si>
    <t>http://www.merckvetmanual.com/mvm/exotic_and_laboratory_animals/amphibians/noninfectious_disorders_of_amphibians.html?qt=amphibians&amp;alt=sh</t>
  </si>
  <si>
    <t>https://toxnet.nlm.nih.gov/cgi-bin/sis/search/a?dbs+hsdb:@term+@DOCNO+820</t>
  </si>
  <si>
    <t>http://www.fao.org/fishery/affris/species-profiles/giant-tiger-prawn/nutritional-deficiencies/en/</t>
  </si>
  <si>
    <t>http://www.merckvetmanual.com/mvm/poultry/nutrition_and_management_poultry/vitamin_deficiencies_in_poultry.html</t>
  </si>
  <si>
    <t>https://www.ncbi.nlm.nih.gov/pmc/articles/PMC2387269/</t>
  </si>
  <si>
    <t>http://www.zutrition.com/thiamine-deficiency-in-lions/ ; http://www.zutrition.com/tiger-nutritional-disorders/</t>
  </si>
  <si>
    <t>http://ac.els-cdn.com/S1094919414000395/1-s2.0-S1094919414000395-main.pdf?_tid=9c62b2fe-9a68-11e6-8b6e-00000aacb35d&amp;acdnat=1477368657_a00bccc263a912ca0c0ccc833ac4efba ; http://www.sciquest.org.nz/node/46356</t>
  </si>
  <si>
    <t>http://www.ncbi.nlm.nih.gov/pmc/articles/PMC3885747/</t>
  </si>
  <si>
    <t>http://www.thepigsite.com/pighealth/article/543/thiamine/</t>
  </si>
  <si>
    <t>http://www.merckvetmanual.com/mvm/poultry/nutrition_and_management_poultry/vitamin_deficiencies_in_poultry.html ; http://www.sciencedirect.com/science/article/pii/095528639090023E</t>
  </si>
  <si>
    <t>http://www.ivis.org/proceedings/navc/2006/SAE/649.pdf?LA=1</t>
  </si>
  <si>
    <t>https://www.agric.wa.gov.au/livestock-biosecurity/thiamine-deficiency-induced-polioencephomalacia-pem-sheep-and-cattle</t>
  </si>
  <si>
    <t>https://www.ncbi.nlm.nih.gov/pubmed/7619308</t>
  </si>
  <si>
    <t>http://onlinelibrary.wiley.com/doi/10.1111/j.1939-1676.2009.0462.x/full</t>
  </si>
  <si>
    <t>https://www.ncbi.nlm.nih.gov/pubmed/6307954</t>
  </si>
  <si>
    <t>http://www.merckvetmanual.com/mvm/toxicology/rodenticide_poisoning/cholecalciferol.html</t>
  </si>
  <si>
    <t>http://onlinelibrary.wiley.com/doi/10.1111/j.1939-1676.1998.tb00495.x/pdf</t>
  </si>
  <si>
    <t>http://jn.nutrition.org.ezp2.lib.umn.edu/content/107/6/1027.long ; http://www.dpi.nsw.gov.au/__data/assets/pdf_file/0007/486187/Pesticides-used-in-the-management-of-vertebrate-pests-in-australia-a-review.pdf</t>
  </si>
  <si>
    <t>http://reptile-parrots.com/forums/showthread.php/4113-Reported-Toxicities-in-Reptiles</t>
  </si>
  <si>
    <t>https://www.ncbi.nlm.nih.gov/pubmed/6286738 ; https://www.ncbi.nlm.nih.gov/pubmed/3009577</t>
  </si>
  <si>
    <t>http://www.ncbi.nlm.nih.gov/pmc/articles/PMC3625056/ ; http://www.merckvetmanual.com/mvm/toxicology/rodenticide_poisoning/cholecalciferol.html</t>
  </si>
  <si>
    <t>http://pi.ace.orst.edu/search/getDocketDocument.s?document=EPA-HQ-OPP-2006-0955-0005</t>
  </si>
  <si>
    <t>https://www.ncbi.nlm.nih.gov/pubmed/19555772</t>
  </si>
  <si>
    <t>http://umm.edu/health/medical/altmed/supplement/vitamin-d</t>
  </si>
  <si>
    <t>http://www.merckvetmanual.com/mvm/exotic_and_laboratory_animals/pet_birds/nutritional_diseases_of_pet_birds.html</t>
  </si>
  <si>
    <t>http://www.sciencedirect.com/science/article/pii/S1094919414000395</t>
  </si>
  <si>
    <t>https://books.google.com/books?id=LWQrAAAAYAAJ&amp;pg=PA13&amp;dq=vitamin+d+deficiency+in+horses&amp;hl=en&amp;sa=X&amp;ved=0ahUKEwjhwIDagObPAhVCMz4KHUd3DLcQ6AEINjAD#v=onepage&amp;q=vitamin%20d%20deficiency%20in%20horses&amp;f=false</t>
  </si>
  <si>
    <t>http://www.merckvetmanual.com/mvm/management_and_nutrition/nutrition_pigs/nutritional_diseases_of_pigs.html</t>
  </si>
  <si>
    <t>http://www.merckvetmanual.com/mvm/management_and_nutrition/nutrition_exotic_and_zoo_animals/nutrition_in_reptiles.html ; https://books.google.com/books?id=H3DkAwAAQBAJ&amp;pg=PA123&amp;lpg=PA123&amp;dq=propylene+glycol+toxicity+GOAT&amp;source=bl&amp;ots=mQdRrn_LqQ&amp;sig=-GAisQkRXh-LC6rsVvapsnFUIQg&amp;hl=en&amp;sa=X&amp;ved=0ahUKEwjxqtq8vffPAhXI7oMKHWiWC8MQ6AEITzAI#v=onepage&amp;q=propylene%20glycol%20toxicity%20GOAT&amp;f=false</t>
  </si>
  <si>
    <t>https://www.dsm.com/markets/anh/en_US/Compendium/ruminants/vitamin_D.html</t>
  </si>
  <si>
    <t>http://www.ncbi.nlm.nih.gov/pubmed/12196905</t>
  </si>
  <si>
    <t>https://books.google.com/books?id=oNGeqJFJqz4C&amp;pg=PA289&amp;lpg=PA289&amp;dq=vitamin+d3+deficiency+ducks&amp;source=bl&amp;ots=r9iib-WrT1&amp;sig=6pG5gy2pTe61ATrqWaqPoDZkjGk&amp;hl=en&amp;sa=X&amp;ved=0ahUKEwjx7I-b_OXPAhWCKyYKHcIlAd8Q6AEIKDAC#v=onepage&amp;q=vitamin%20d3%20deficiency%20ducks&amp;f=false ; https://books.google.com/books?id=ae4tJGRO-nYC&amp;pg=PA362&amp;dq=vitamin+d3+deficiency+geese&amp;hl=en&amp;sa=X&amp;ved=0ahUKEwiMjo27_OXPAhUEeCYKHShPB3wQ6AEIHjAA#v=onepage&amp;q=vitamin%20d3%20deficiency%20geese&amp;f=false</t>
  </si>
  <si>
    <t>https://www.ncbi.nlm.nih.gov/pmc/articles/PMC164220/</t>
  </si>
  <si>
    <t>https://ir.library.oregonstate.edu/xmlui/bitstream/handle/1957/55863/SidebothamNicoleA2015.pdf?sequence=1</t>
  </si>
  <si>
    <t>Affects development of the embryos, not adult fish</t>
  </si>
  <si>
    <t>https://www.ncbi.nlm.nih.gov/pmc/articles/PMC3730929/</t>
  </si>
  <si>
    <t>https://books.google.com/books?id=2iEkI4YKoHgC&amp;pg=PA329&amp;lpg=PA329&amp;dq=Zearalenone+horse&amp;source=bl&amp;ots=mz1SfnxNM6&amp;sig=9zx3PQpchQ4sklUPqTVSsPhiM9A&amp;hl=en&amp;sa=X&amp;ved=0ahUKEwjS4sq02-nPAhVI5IMKHU0pBo8Q6AEIVzAI#v=onepage&amp;q=Zearalenone%20horse&amp;f=false</t>
  </si>
  <si>
    <t>http://avmajournals.avma.org.ezp1.lib.umn.edu/doi/full/10.2460/ajvr.68.10.1122 ; http://link.springer.com/article/10.1023/A:1006972016955 ; http://www.fairfieldbeachaccess.org/images/Mycotoxins_and_the_Pet_Food_Industry.pdf</t>
  </si>
  <si>
    <t>http://www.merckvetmanual.com/mvm/toxicology/mycotoxicoses/estrogenism_and_vulvovaginitis.html ; zearalenone toxicity in cattle</t>
  </si>
  <si>
    <t>https://www.ncbi.nlm.nih.gov/pmc/articles/PMC164220/ ; http://ac.els-cdn.com/S1319610310000827/1-s2.0-S1319610310000827-main.pdf?_tid=94153e26-92e5-11e6-89ee-00000aab0f26&amp;acdnat=1476542721_b4d14828e150b22aa0400afc00b291b0</t>
  </si>
  <si>
    <t>Poultry are relatively resistant to the estrogenic effects of zearalenone</t>
  </si>
  <si>
    <t>http://ac.els-cdn.com/S1319610310000827/1-s2.0-S1319610310000827-main.pdf?_tid=94153e26-92e5-11e6-89ee-00000aab0f26&amp;acdnat=1476542721_b4d14828e150b22aa0400afc00b291b0</t>
  </si>
  <si>
    <t>http://www.merckvetmanual.com/mvm/toxicology/mycotoxicoses/estrogenism_and_vulvovaginitis.html ; zearalenone toxicity iin cattle</t>
  </si>
  <si>
    <t>http://www.inchem.org/documents/jecfa/jecmono/v44jec14.htm</t>
  </si>
  <si>
    <t>http://www.merckvetmanual.com/mvm/poultry/mycotoxicoses/overview_of_mycotoxicoses_in_poultry.html ; Diseases of wild waterfowl</t>
  </si>
  <si>
    <t>https://www.pwrc.usgs.gov/eisler/CHR_26_Zinc.pdf</t>
  </si>
  <si>
    <t>https://ods.od.nih.gov/factsheets/Zinc-HealthProfessional/#h8</t>
  </si>
  <si>
    <t>http://www.sws.uiuc.edu/pubdoc/C/ISWSC-142.pdf ; http://research.nhm.org/pdfs/27732/27732.pdf</t>
  </si>
  <si>
    <t>https://www.pwrc.usgs.gov/eisler/CHR_26_Zinc.pdf ; http://www.wti.org.in/ModuleFiles/Publication/Files/poisonsandthepachyderm.pdf</t>
  </si>
  <si>
    <t>http://www.sciencedirect.com/science/article/pii/0021997580900031</t>
  </si>
  <si>
    <t>http://www.merckvetmanual.com/mvm/toxicology/zinc_toxicosis/overview_of_zinc_toxicosis.html</t>
  </si>
  <si>
    <t>http://www.veterinarypartner.com/Content.plx?P=A&amp;A=565</t>
  </si>
  <si>
    <t>Cats are more sensitive</t>
  </si>
  <si>
    <t>https://dl.sciencesocieties.org/publications/jas/abstracts/18/2/JAN0180020836?access=0&amp;view=pdf ; https://www.aasv.org/shap/issues/v18n2/v18n2p88.html</t>
  </si>
  <si>
    <t>Chicks more prone to health affects than adults</t>
  </si>
  <si>
    <t>Reptile Medicine and Surgery, Mader, 2006 : http://reptile-parrots.com/forums/showthread.php/4113-Reported-Toxicities-in-Reptiles</t>
  </si>
  <si>
    <t>http://www.merckvetmanual.com/mvm/toxicology/zinc_toxicosis/overview_of_zinc_toxicosis.html ; http://ac.els-cdn.com/0021997583900245/1-s2.0-0021997583900245-main.pdf?_tid=29075980-9244-11e6-86b8-00000aab0f6c&amp;acdnat=1476473392_9e4392cf8dcd8359a8b5a7528eef097b</t>
  </si>
  <si>
    <t>https://www.atsdr.cdc.gov/toxprofiles/tp60-c3.pdf</t>
  </si>
  <si>
    <t>Rats are more sensitive than mice</t>
  </si>
  <si>
    <t>https://www.jstor.org/stable/3799239?seq=11#page_scan_tab_contents ; http://avianmedicine.net/content/uploads/2013/03/37.pdf ; https://www.pwrc.usgs.gov/products/postersscimtgs2004/56Beyer%20Sci%20Meet%202004.pdf</t>
  </si>
  <si>
    <t>Species Class</t>
  </si>
  <si>
    <t>Number of Occurrences Reported in Scientific Literature</t>
  </si>
  <si>
    <t>Documented Evidence of Multiyear Occurrence? (YES/NO)</t>
  </si>
  <si>
    <t>FDA Recall Involving the Hazard? (YES/NO)</t>
  </si>
  <si>
    <t>Number of FDA Recalls</t>
  </si>
  <si>
    <t>Number of Years that Recall Occurred</t>
  </si>
  <si>
    <t>Documented Occurrence Raw Score</t>
  </si>
  <si>
    <t>Documented Occurrence Normalized Score (%)</t>
  </si>
  <si>
    <t>Documented Occurrence Qualitative Score</t>
  </si>
  <si>
    <t>Number occurrences outside level</t>
  </si>
  <si>
    <t>Percent Occurrence outside level (%)</t>
  </si>
  <si>
    <t>Number of Hazards</t>
  </si>
  <si>
    <t>Number of Records</t>
  </si>
  <si>
    <t>Number of Articles</t>
  </si>
  <si>
    <t>Hazard (Scientific Lit)</t>
  </si>
  <si>
    <t>Scientific Literature</t>
  </si>
  <si>
    <t>Recalls</t>
  </si>
  <si>
    <t>Lit or Recall</t>
  </si>
  <si>
    <t>Documented Evidence of Hazard Presence in Scientific Lit? (YES/NO)</t>
  </si>
  <si>
    <t>Taurine (Deficiency)</t>
  </si>
  <si>
    <t>Plastic (physical)</t>
  </si>
  <si>
    <t xml:space="preserve">Methionine </t>
  </si>
  <si>
    <t>Vitamin D (Excess)</t>
  </si>
  <si>
    <t>Vitamin D (Deficiency)</t>
  </si>
  <si>
    <t>Dioxins</t>
  </si>
  <si>
    <t>Ochratoxin</t>
  </si>
  <si>
    <t>Vitamin A (Deficiency)</t>
  </si>
  <si>
    <t>Vitamin E (Deficiency)</t>
  </si>
  <si>
    <t>Castro et al., 2011</t>
  </si>
  <si>
    <t>Donkersgoed et al, 2009</t>
  </si>
  <si>
    <t>Finley et al., 2008</t>
  </si>
  <si>
    <t>https://www.atsdr.cdc.gov/toxfaqs/TF.asp?id=753&amp;tid=138</t>
  </si>
  <si>
    <t>https://www.merckmanuals.com/professional/nutritional-disorders/vitamin-deficiency,-dependency,-and-toxicity/vitamin-a</t>
  </si>
  <si>
    <t>https://www.merckmanuals.com/professional/nutritional-disorders/vitamin-deficiency,-dependency,-and-toxicity/vitamin-e</t>
  </si>
  <si>
    <t>http://www.aafp.org/afp/2005/0715/p287.html</t>
  </si>
  <si>
    <t>Toxics A to Z: A Guide to Everyday Pollution Hazards, Harte, 1991</t>
  </si>
  <si>
    <t>http://www.merckvetmanual.com/mvm/digestive_system/colic_in_horses/overview_of_colic_in_horses.html</t>
  </si>
  <si>
    <t>https://www.ncbi.nlm.nih.gov/pmc/articles/PMC4685470/</t>
  </si>
  <si>
    <t xml:space="preserve">https://www.ncbi.nlm.nih.gov/pmc/articles/PMC4685470/ ; </t>
  </si>
  <si>
    <t>http://www.merckvetmanual.com/mvm/management_and_nutrition/nutrition_small_animals/nutritional_requirements_and_related_diseases_of_small_animals.html</t>
  </si>
  <si>
    <t>Manual of Exotic Pet Practice Mark Mitchell ; https://books.google.com/books?id=JMTUKwzPEvwC&amp;pg=PA191&amp;lpg=PA191&amp;dq=hypovitaminosis+a+reptiles&amp;source=bl&amp;ots=R0pshBBkMR&amp;sig=746HxJFAEtVaHUuK5-FEmFrIl-g&amp;hl=en&amp;sa=X&amp;ved=0ahUKEwifwfPm0_7PAhUI5IMKHfngAEkQ6AEIOzAE#v=onepage&amp;q=hypovitaminosis%20a%20reptiles&amp;f=false</t>
  </si>
  <si>
    <t>https://www.ncbi.nlm.nih.gov/pmc/articles/PMC1680936/</t>
  </si>
  <si>
    <t>https://www.ncbi.nlm.nih.gov/pubmed/1602572</t>
  </si>
  <si>
    <t>https://www.jstor.org/stable/20094907?seq=4#page_scan_tab_contents</t>
  </si>
  <si>
    <t>https://www.jstor.org/stable/20094907?seq=1#page_scan_tab_contents</t>
  </si>
  <si>
    <t>http://www.merckvetmanual.com/mvm/musculoskeletal_system/myopathies_in_ruminants_and_pigs/nutritional_myopathies_in_ruminants_and_pigs.html</t>
  </si>
  <si>
    <t>https://www.jstor.org/stable/20094907?seq=2#page_scan_tab_contents</t>
  </si>
  <si>
    <t>https://www.ncbi.nlm.nih.gov/pubmed/23419395</t>
  </si>
  <si>
    <t>https://cvm.msu.edu/research/faculty-research/valberg-laboratory/selecting-a-vitamin-e-supplement</t>
  </si>
  <si>
    <t>Nutrient Requirements for Dogs and Cats ; https://books.google.com/books?id=aqeCwxbRWvsC&amp;pg=PA208&amp;dq=vitamin+e+deficiency+DOG&amp;hl=en&amp;sa=X&amp;ved=0ahUKEwiL_bD55f7PAhVI3IMKHfSEB50Q6AEIHDAA#v=onepage&amp;q=vitamin%20e%20deficiency%20DOG&amp;f=false</t>
  </si>
  <si>
    <t>Diseases of Poultry ; https://books.google.com/books?id=XWleGIZcZakC&amp;pg=PT2100&amp;dq=vitamin+e+deficiency+chicken&amp;hl=en&amp;sa=X&amp;ved=0ahUKEwiesviZ6P7PAhVG7IMKHT9ADHEQ6AEIIDAB#v=onepage&amp;q=vitamin%20e%20deficiency%20chicken&amp;f=false</t>
  </si>
  <si>
    <t>lLAMA and Alpaca Care: Medicine, Surgery, Reproduction, Nutrition, and Herd ; https://books.google.com/books?id=8sU0AwAAQBAJ&amp;pg=PA135&amp;dq=vitamin+e+deficiency+alpaca&amp;hl=en&amp;sa=X&amp;ved=0ahUKEwi4ltrS6P7PAhUq7oMKHQMXBckQ6AEIJTAA#v=onepage&amp;q=vitamin%20e%20deficiency%20alpaca&amp;f=false</t>
  </si>
  <si>
    <t>Comparative Animal Nutrition and Metabolism ; https://books.google.com/books?id=XvU6NH57RTAC&amp;pg=PA148&amp;dq=vitamin+e+deficiency+zoo+animals&amp;hl=en&amp;sa=X&amp;ved=0ahUKEwi5wpHj6v7PAhUM1oMKHdBvD1QQ6AEIKjAB#v=onepage&amp;q=vitamin%20e%20deficiency%20zoo%20animals&amp;f=false</t>
  </si>
  <si>
    <t>Nutrition, An issue of veterinary clinics of north america:  Exotic animal ; https://books.google.com/books?id=TUV1BAAAQBAJ&amp;pg=PA457&amp;dq=vitamin+e+deficiency+ferret&amp;hl=en&amp;sa=X&amp;ved=0ahUKEwiHkfq76_7PAhVi9IMKHYVzAgMQ6AEIHDAA#v=onepage&amp;q=vitamin%20e%20deficiency%20ferret&amp;f=false</t>
  </si>
  <si>
    <t>Nutrition and feeding of fish ; https://books.google.com/books?id=jmPTBwAAQBAJ&amp;pg=PA36&amp;dq=vitamin+e+deficiency+fish&amp;hl=en&amp;sa=X&amp;ved=0ahUKEwii64OE7P7PAhVJxoMKHXUKBMgQ6AEIHDAA#v=onepage&amp;q=vitamin%20e%20deficiency%20fish&amp;f=false</t>
  </si>
  <si>
    <t>Feed binding agent</t>
  </si>
  <si>
    <t>50 ppm</t>
  </si>
  <si>
    <t>233 ppm</t>
  </si>
  <si>
    <t>465 ppm</t>
  </si>
  <si>
    <r>
      <t xml:space="preserve">JAVMA </t>
    </r>
    <r>
      <rPr>
        <i/>
        <sz val="10"/>
        <rFont val="Arial"/>
        <family val="2"/>
      </rPr>
      <t>News</t>
    </r>
    <r>
      <rPr>
        <sz val="10"/>
        <rFont val="Arial"/>
        <family val="2"/>
      </rPr>
      <t xml:space="preserve">, 2007, 231(1) </t>
    </r>
  </si>
  <si>
    <t xml:space="preserve">JAVMA News, 2007, 231(1) </t>
  </si>
  <si>
    <t>Calcium (Deficiency)</t>
  </si>
  <si>
    <t>Calcium (Excess)</t>
  </si>
  <si>
    <t>Cattle, goat, sheep</t>
  </si>
  <si>
    <t>User</t>
  </si>
  <si>
    <t>Notes</t>
  </si>
  <si>
    <t>TB</t>
  </si>
  <si>
    <t>Updated formulas, added text to introduction page</t>
  </si>
  <si>
    <t>Documented Occurrence of Hazards in Scientific Lit / Recall Data</t>
  </si>
  <si>
    <t>Qualitative Score</t>
  </si>
  <si>
    <t>Corn germ meal</t>
  </si>
  <si>
    <t>Locked worksheets for editing</t>
  </si>
  <si>
    <t>Study done in Egypt; Included because 5 US-produced foods analyzed</t>
  </si>
  <si>
    <t>Type of product (Recall Term)</t>
  </si>
  <si>
    <t>Reference for column J</t>
  </si>
  <si>
    <t>0 = No evidence was found that species within a class react to a hazard more severely</t>
  </si>
  <si>
    <t>If a specific species within a class reacts to a hazard more severely than the other species in that class, the species that react differently are listed in this column.</t>
  </si>
  <si>
    <t>UNK:  It is unknown whether exposure to this hazard is able to cause acute or subacute death in humans</t>
  </si>
  <si>
    <t>NO:  Exposure to the hazard is not able to cause acute or subacute death in humans</t>
  </si>
  <si>
    <t>YES:  Exposure to the hazard is able to cause acute or subacute death in humans</t>
  </si>
  <si>
    <t>This score is the raw score divided by the maximum possible score of 55</t>
  </si>
  <si>
    <t>http://www.fda.gov/AnimalVeterinary/GuidanceComplianceEnforcement/ComplianceEnforcement/ucm264049.htm</t>
  </si>
  <si>
    <t>1. Introduction</t>
  </si>
  <si>
    <t>2. How to Use</t>
  </si>
  <si>
    <t>4. Documented Occurrences Scores</t>
  </si>
  <si>
    <t>5. Documented Occurrences Scores - Definitions</t>
  </si>
  <si>
    <t>6. Severity Scores</t>
  </si>
  <si>
    <t>7. Documented Occurrences (Lit)</t>
  </si>
  <si>
    <t>9. Documented Occurrences (Recall)</t>
  </si>
  <si>
    <t>10. Recall Definitions</t>
  </si>
  <si>
    <t>11. Severity</t>
  </si>
  <si>
    <t>12 Severity Definitions</t>
  </si>
  <si>
    <t>13. Update Log</t>
  </si>
  <si>
    <t>Table of Contents</t>
  </si>
  <si>
    <t>14. Species Categories</t>
  </si>
  <si>
    <t>Corrected formula error and adjusted severity formula</t>
  </si>
  <si>
    <t>*Please refer to Sheet 12 for definitions of the variables</t>
  </si>
  <si>
    <t>Is there a human health effect?* (Yes/Unknown/No)</t>
  </si>
  <si>
    <t>More Severely Affected Species*</t>
  </si>
  <si>
    <t>The number of years a hazard has been implicated in the ingredient in FDA recalls</t>
  </si>
  <si>
    <t>[Very low] [Low] [Moderate] [High]</t>
  </si>
  <si>
    <t>Is there a health effect for this species category?* (Yes/Unknown/No)</t>
  </si>
  <si>
    <t>YES:  Exposure to the hazard is able to cause acute or subacute death in this category</t>
  </si>
  <si>
    <t>NO:  Exposure to the hazard is not able to cause acute or subacute death in this category</t>
  </si>
  <si>
    <t>UNK:  It is unknown whether exposure to this hazard is able to cause acute or subacute death in this category</t>
  </si>
  <si>
    <t>Species category health effect (YES/NO/UNK)</t>
  </si>
  <si>
    <t>Acute or subacute death in species category (YES/NO/UNK)</t>
  </si>
  <si>
    <t>Is the hazard able to cause acute or subacute death in this species category?* (Yes/Unknown/No)</t>
  </si>
  <si>
    <t>[Low] [Moderate] [High]</t>
  </si>
  <si>
    <t>This score is determined based on the answers to the variables in Sheet 6, Columns B - E</t>
  </si>
  <si>
    <r>
      <t xml:space="preserve">Selected Species Category                                                                                                                                                                                                                                     </t>
    </r>
    <r>
      <rPr>
        <sz val="10"/>
        <color rgb="FF000000"/>
        <rFont val="Arial"/>
        <family val="2"/>
      </rPr>
      <t>(populated by selection on Sheet 3)</t>
    </r>
  </si>
  <si>
    <t>UNK:  If no limit is provided by the above three resources, if species affected is not specified, or if the ingredient in which the hazard was found is not listed</t>
  </si>
  <si>
    <t>A hazard was found in an animal food matrix and did not meet the  established recommended levels set by the FDA, Mineral Tolerance of Animals, or NRC's Nutrient Requirements (if FDA did not provide recommended levels).  # of hazard occurrences that failed to meet the recommended levels
/ Total # of hazard occurrences X 100</t>
  </si>
  <si>
    <t xml:space="preserve">Enterococcus spp. </t>
  </si>
  <si>
    <t>Cattle:  Beef, Dairy</t>
  </si>
  <si>
    <t>4,843 ppb</t>
  </si>
  <si>
    <t>1,072 ppb</t>
  </si>
  <si>
    <t>Gossypol</t>
  </si>
  <si>
    <t>Lordelo et al., 2008</t>
  </si>
  <si>
    <t>Results were presented as range for 51 US samples</t>
  </si>
  <si>
    <t>Trypsin inhibitor</t>
  </si>
  <si>
    <t>Egg albumin</t>
  </si>
  <si>
    <t>535 units/mg</t>
  </si>
  <si>
    <t>Watkins and Veum, 2010</t>
  </si>
  <si>
    <t>Mean value is reported</t>
  </si>
  <si>
    <t>Dry-autoclaved egg albumin</t>
  </si>
  <si>
    <t>9 units/mg</t>
  </si>
  <si>
    <t>Wet-autoclaved egg albumin</t>
  </si>
  <si>
    <t>6.5 units/mg</t>
  </si>
  <si>
    <t>2380 ppm</t>
  </si>
  <si>
    <t>http://www.accessdata.fda.gov/scripts/plantox/detail.cfm?id=13992 ; http://www.accessdata.fda.gov/scripts/plantox/detail.cfm?id=11302</t>
  </si>
  <si>
    <t>Egg albumin, dry-autoclaved</t>
  </si>
  <si>
    <t>Egg albumin, wet-autoclaved</t>
  </si>
  <si>
    <t>Pet food, canned</t>
  </si>
  <si>
    <t>Corn, whole</t>
  </si>
  <si>
    <t>Salmonella abortusovis</t>
  </si>
  <si>
    <r>
      <t xml:space="preserve">Hazard                                                                                                                                                                                        </t>
    </r>
    <r>
      <rPr>
        <sz val="11"/>
        <color rgb="FF000000"/>
        <rFont val="Calibri"/>
        <family val="2"/>
        <scheme val="minor"/>
      </rPr>
      <t>(Sheet 7, Column A)</t>
    </r>
  </si>
  <si>
    <r>
      <t xml:space="preserve">Species affected                                                                                                                                                                                                                  </t>
    </r>
    <r>
      <rPr>
        <sz val="11"/>
        <color rgb="FF000000"/>
        <rFont val="Calibri"/>
        <family val="2"/>
        <scheme val="minor"/>
      </rPr>
      <t>(Sheet 7, Column C)</t>
    </r>
  </si>
  <si>
    <r>
      <t xml:space="preserve">Food Animal Production System                                                                                                                                                                             </t>
    </r>
    <r>
      <rPr>
        <sz val="11"/>
        <color rgb="FF000000"/>
        <rFont val="Calibri"/>
        <family val="2"/>
        <scheme val="minor"/>
      </rPr>
      <t>(Sheet 7, Column D)</t>
    </r>
  </si>
  <si>
    <r>
      <t xml:space="preserve">Type of  product (Literature term)                                                                                                                                                                                                                          </t>
    </r>
    <r>
      <rPr>
        <sz val="11"/>
        <color rgb="FF000000"/>
        <rFont val="Calibri"/>
        <family val="2"/>
        <scheme val="minor"/>
      </rPr>
      <t>(Sheet 7, Column E)</t>
    </r>
  </si>
  <si>
    <r>
      <t xml:space="preserve">Type of documented evidence                                                                                                                                                                                                              </t>
    </r>
    <r>
      <rPr>
        <sz val="11"/>
        <color rgb="FF000000"/>
        <rFont val="Calibri"/>
        <family val="2"/>
        <scheme val="minor"/>
      </rPr>
      <t>(Sheet 7, Column I)</t>
    </r>
  </si>
  <si>
    <r>
      <t xml:space="preserve">Documentation of hazard found outside of recommended limits                                                                                                                                                                                </t>
    </r>
    <r>
      <rPr>
        <sz val="11"/>
        <color rgb="FF000000"/>
        <rFont val="Calibri"/>
        <family val="2"/>
        <scheme val="minor"/>
      </rPr>
      <t>(Sheet 7, Column J)</t>
    </r>
  </si>
  <si>
    <r>
      <t xml:space="preserve">Reference for maximum limits                                                                                                                                                                                                                                </t>
    </r>
    <r>
      <rPr>
        <sz val="11"/>
        <color rgb="FF000000"/>
        <rFont val="Calibri"/>
        <family val="2"/>
        <scheme val="minor"/>
      </rPr>
      <t>(Sheet 7, Column K)</t>
    </r>
  </si>
  <si>
    <r>
      <t xml:space="preserve">Amount of contaminant found                                                                                                                                                                                                           </t>
    </r>
    <r>
      <rPr>
        <sz val="11"/>
        <color rgb="FF000000"/>
        <rFont val="Calibri"/>
        <family val="2"/>
        <scheme val="minor"/>
      </rPr>
      <t>(Sheet 7, Column M)</t>
    </r>
  </si>
  <si>
    <r>
      <t xml:space="preserve">Recall                                                                                                                                                                                                                                                              </t>
    </r>
    <r>
      <rPr>
        <sz val="11"/>
        <color rgb="FF000000"/>
        <rFont val="Calibri"/>
        <family val="2"/>
        <scheme val="minor"/>
      </rPr>
      <t>(Sheet 7, Column N)</t>
    </r>
  </si>
  <si>
    <r>
      <t xml:space="preserve">Reference/citation                                                                                                                                                                                                          </t>
    </r>
    <r>
      <rPr>
        <sz val="11"/>
        <color rgb="FF000000"/>
        <rFont val="Calibri"/>
        <family val="2"/>
        <scheme val="minor"/>
      </rPr>
      <t>(Sheet 7, Column O)</t>
    </r>
  </si>
  <si>
    <r>
      <t xml:space="preserve">Documented evidence of hazard presence                                                                                                                                                                          </t>
    </r>
    <r>
      <rPr>
        <sz val="11"/>
        <color rgb="FF000000"/>
        <rFont val="Calibri"/>
        <family val="2"/>
        <scheme val="minor"/>
      </rPr>
      <t>(Sheet 7, Column G)</t>
    </r>
  </si>
  <si>
    <r>
      <t>Does this source document evidence of multi-year occurrence?</t>
    </r>
    <r>
      <rPr>
        <sz val="11"/>
        <color rgb="FF000000"/>
        <rFont val="Calibri"/>
        <family val="2"/>
        <scheme val="minor"/>
      </rPr>
      <t xml:space="preserve">                                                                                                                                                                                  (Sheet 7, Column H)</t>
    </r>
  </si>
  <si>
    <r>
      <t xml:space="preserve">Type of event leading to hazard                                                                                                                                                                                                                                </t>
    </r>
    <r>
      <rPr>
        <sz val="11"/>
        <color rgb="FF000000"/>
        <rFont val="Calibri"/>
        <family val="2"/>
        <scheme val="minor"/>
      </rPr>
      <t xml:space="preserve">(Sheet 7, Column L) </t>
    </r>
  </si>
  <si>
    <r>
      <t xml:space="preserve">Hazard                                                                                                                                                                                                                                                                                                       </t>
    </r>
    <r>
      <rPr>
        <sz val="11"/>
        <color rgb="FF000000"/>
        <rFont val="Calibri"/>
        <family val="2"/>
        <scheme val="minor"/>
      </rPr>
      <t>(Sheet 9, Column A)</t>
    </r>
  </si>
  <si>
    <r>
      <t xml:space="preserve">Species affected                                                                                                                                                                                                                                                                                                               </t>
    </r>
    <r>
      <rPr>
        <sz val="11"/>
        <color rgb="FF000000"/>
        <rFont val="Calibri"/>
        <family val="2"/>
        <scheme val="minor"/>
      </rPr>
      <t>(Sheet 9, Column C)</t>
    </r>
  </si>
  <si>
    <r>
      <t xml:space="preserve">Food Animal Production System                                                                                                                                                                                                                                                                      </t>
    </r>
    <r>
      <rPr>
        <sz val="11"/>
        <color rgb="FF000000"/>
        <rFont val="Calibri"/>
        <family val="2"/>
        <scheme val="minor"/>
      </rPr>
      <t>(Sheet 9, Column D)</t>
    </r>
  </si>
  <si>
    <r>
      <t xml:space="preserve">Type of  product (Recall term)                                                                                                                                                                                                                                                                              </t>
    </r>
    <r>
      <rPr>
        <sz val="11"/>
        <color rgb="FF000000"/>
        <rFont val="Calibri"/>
        <family val="2"/>
        <scheme val="minor"/>
      </rPr>
      <t>(Sheet 9, Column E)</t>
    </r>
  </si>
  <si>
    <r>
      <t xml:space="preserve">Type of documented evidence                                                                                                                                                                                                           </t>
    </r>
    <r>
      <rPr>
        <sz val="11"/>
        <color rgb="FF000000"/>
        <rFont val="Calibri"/>
        <family val="2"/>
        <scheme val="minor"/>
      </rPr>
      <t>(Sheet 9, Column I)</t>
    </r>
  </si>
  <si>
    <r>
      <t xml:space="preserve">Documentation of hazard found outside of recommended limits                                                                                                                                                                                           </t>
    </r>
    <r>
      <rPr>
        <sz val="11"/>
        <color rgb="FF000000"/>
        <rFont val="Calibri"/>
        <family val="2"/>
        <scheme val="minor"/>
      </rPr>
      <t>(Sheet 9, Column J)</t>
    </r>
  </si>
  <si>
    <r>
      <t xml:space="preserve">Reference for maximum limits                                                                                                                                                                                                                              </t>
    </r>
    <r>
      <rPr>
        <sz val="11"/>
        <color rgb="FF000000"/>
        <rFont val="Calibri"/>
        <family val="2"/>
        <scheme val="minor"/>
      </rPr>
      <t>(Sheet 9, Column K)</t>
    </r>
  </si>
  <si>
    <r>
      <t xml:space="preserve">Amount of contaminant found                                                                                                                                                                                                                                                             </t>
    </r>
    <r>
      <rPr>
        <sz val="11"/>
        <color rgb="FF000000"/>
        <rFont val="Calibri"/>
        <family val="2"/>
        <scheme val="minor"/>
      </rPr>
      <t>(Sheet 9, Column M)</t>
    </r>
  </si>
  <si>
    <r>
      <t xml:space="preserve">Recall                                                                                                                                                                                                                                                                                                           </t>
    </r>
    <r>
      <rPr>
        <sz val="11"/>
        <color rgb="FF000000"/>
        <rFont val="Calibri"/>
        <family val="2"/>
        <scheme val="minor"/>
      </rPr>
      <t>(Sheet 9, Column N)</t>
    </r>
  </si>
  <si>
    <r>
      <t xml:space="preserve">Reference/citation                                                                                                                                                                                                                                                                              </t>
    </r>
    <r>
      <rPr>
        <sz val="11"/>
        <color rgb="FF000000"/>
        <rFont val="Calibri"/>
        <family val="2"/>
        <scheme val="minor"/>
      </rPr>
      <t>(Sheet 9, Column O)</t>
    </r>
  </si>
  <si>
    <r>
      <t xml:space="preserve">Date                                                                                                                                                                                                                                                          </t>
    </r>
    <r>
      <rPr>
        <sz val="11"/>
        <color rgb="FF000000"/>
        <rFont val="Calibri"/>
        <family val="2"/>
        <scheme val="minor"/>
      </rPr>
      <t>(Sheet 9, Column P)</t>
    </r>
  </si>
  <si>
    <r>
      <t xml:space="preserve">Type of product (Standardized term)                                                                                                                                                                                                                                                  </t>
    </r>
    <r>
      <rPr>
        <sz val="11"/>
        <color rgb="FF000000"/>
        <rFont val="Calibri"/>
        <family val="2"/>
        <scheme val="minor"/>
      </rPr>
      <t>(Sheet 9, Column F)</t>
    </r>
  </si>
  <si>
    <r>
      <t xml:space="preserve">Documented evidence of hazard presence                                                                                                                                                                                                                                  </t>
    </r>
    <r>
      <rPr>
        <sz val="11"/>
        <color rgb="FF000000"/>
        <rFont val="Calibri"/>
        <family val="2"/>
        <scheme val="minor"/>
      </rPr>
      <t>(Sheet 9, Column G)</t>
    </r>
  </si>
  <si>
    <r>
      <t xml:space="preserve">Does this source document evidence of multi-year occurrence?                                                                                                                                                                                                           </t>
    </r>
    <r>
      <rPr>
        <sz val="11"/>
        <color rgb="FF000000"/>
        <rFont val="Calibri"/>
        <family val="2"/>
        <scheme val="minor"/>
      </rPr>
      <t>(Sheet 9, Column H)</t>
    </r>
  </si>
  <si>
    <r>
      <t xml:space="preserve">Type of event leading to hazard                                                                                                                                                                                                                                                          </t>
    </r>
    <r>
      <rPr>
        <sz val="11"/>
        <color rgb="FF000000"/>
        <rFont val="Calibri"/>
        <family val="2"/>
        <scheme val="minor"/>
      </rPr>
      <t>(Sheet 9, Column L)</t>
    </r>
  </si>
  <si>
    <r>
      <t>Company</t>
    </r>
    <r>
      <rPr>
        <sz val="11"/>
        <rFont val="Calibri"/>
        <family val="2"/>
        <scheme val="minor"/>
      </rPr>
      <t xml:space="preserve">                                                                                                                                                                                                                                                                     (Sheet 9, Column Q)</t>
    </r>
  </si>
  <si>
    <r>
      <t xml:space="preserve">Recall Number                                                                                                                                                                                                                                                                                   </t>
    </r>
    <r>
      <rPr>
        <sz val="11"/>
        <rFont val="Calibri"/>
        <family val="2"/>
        <scheme val="minor"/>
      </rPr>
      <t>(Sheet 9, Column R)</t>
    </r>
  </si>
  <si>
    <r>
      <t>Event Number</t>
    </r>
    <r>
      <rPr>
        <sz val="11"/>
        <rFont val="Calibri"/>
        <family val="2"/>
        <scheme val="minor"/>
      </rPr>
      <t xml:space="preserve">                                                                                                                                                                                                                                  (Sheet 9, Column S)</t>
    </r>
  </si>
  <si>
    <r>
      <t xml:space="preserve">Lot Codes                                                                                                                                                                                                                                                                                      </t>
    </r>
    <r>
      <rPr>
        <sz val="11"/>
        <rFont val="Calibri"/>
        <family val="2"/>
        <scheme val="minor"/>
      </rPr>
      <t>(Sheet 9, Column T)</t>
    </r>
  </si>
  <si>
    <r>
      <t xml:space="preserve">UPC                                                                                                                                                                                                                                                                                                                </t>
    </r>
    <r>
      <rPr>
        <sz val="11"/>
        <rFont val="Calibri"/>
        <family val="2"/>
        <scheme val="minor"/>
      </rPr>
      <t>(Sheet 9, Column U)</t>
    </r>
  </si>
  <si>
    <r>
      <t xml:space="preserve">Reference/citation                                                                                                                                                                                                                                                                                                                           </t>
    </r>
    <r>
      <rPr>
        <sz val="11"/>
        <color rgb="FF000000"/>
        <rFont val="Calibri"/>
        <family val="2"/>
        <scheme val="minor"/>
      </rPr>
      <t>(Sheet 11, Column G and J)</t>
    </r>
  </si>
  <si>
    <r>
      <t xml:space="preserve">Raw Severity Score                                                                                                                                                                                                                                                                                                                             </t>
    </r>
    <r>
      <rPr>
        <sz val="11"/>
        <color rgb="FF000000"/>
        <rFont val="Calibri"/>
        <family val="2"/>
        <scheme val="minor"/>
      </rPr>
      <t>(Sheet 6, Column F)</t>
    </r>
  </si>
  <si>
    <t>Calculated Severity Score for Selected Species Category</t>
  </si>
  <si>
    <t>Ingredient</t>
  </si>
  <si>
    <t>(Severity scores marked as N/A indicate hazards for which the documented occurrence was insufficiently specific to determine severity)</t>
  </si>
  <si>
    <t>Corn, unspecified</t>
  </si>
  <si>
    <t>Beets, shredded</t>
  </si>
  <si>
    <t>Beets, whole</t>
  </si>
  <si>
    <t>Corn, ground</t>
  </si>
  <si>
    <t>Corn, cracked</t>
  </si>
  <si>
    <t>Corn, coarse</t>
  </si>
  <si>
    <t>Corn by-product, unspecified</t>
  </si>
  <si>
    <t>Canola product, unspecified</t>
  </si>
  <si>
    <t>Corn ingredient, unspecified</t>
  </si>
  <si>
    <t>Cottonseed by-product, unspecified</t>
  </si>
  <si>
    <t>Feathers, hydrolyzed poultry feathers</t>
  </si>
  <si>
    <t>Cottonseed product, unspecified</t>
  </si>
  <si>
    <t>Distillers solubles, condensed</t>
  </si>
  <si>
    <t>Egg albumin, unspecified</t>
  </si>
  <si>
    <t>Feed, finished</t>
  </si>
  <si>
    <t>Feed, poultry</t>
  </si>
  <si>
    <t>Feed, swine</t>
  </si>
  <si>
    <t>Feed, fish</t>
  </si>
  <si>
    <t>Feed, guinea pig</t>
  </si>
  <si>
    <t>Feed, horse</t>
  </si>
  <si>
    <t>Feed ingredient, unspecified</t>
  </si>
  <si>
    <t>Feed, goat</t>
  </si>
  <si>
    <t>Feed, sheep</t>
  </si>
  <si>
    <t>Feed, unspecified</t>
  </si>
  <si>
    <t>Feed, liquid</t>
  </si>
  <si>
    <t>Feed, swine (pregrower)</t>
  </si>
  <si>
    <t>Feed, swine (female finisher)</t>
  </si>
  <si>
    <t>Feed, swine (male finisher)</t>
  </si>
  <si>
    <t>Feed, fish (trout)</t>
  </si>
  <si>
    <t>Feed, sheep and goat</t>
  </si>
  <si>
    <t>Feed, swine (finishing)</t>
  </si>
  <si>
    <t>Feed, horse and goat</t>
  </si>
  <si>
    <t>Feed, wildlife</t>
  </si>
  <si>
    <t>Feed, poultry (broiler)</t>
  </si>
  <si>
    <t>Feed, cattle (beef)</t>
  </si>
  <si>
    <t>Feed, poultry (layer)</t>
  </si>
  <si>
    <t>Feed, swine (piglet)</t>
  </si>
  <si>
    <t>Feed, cattle (dairy)</t>
  </si>
  <si>
    <t>Feed, multiple species</t>
  </si>
  <si>
    <t>Feed ingredient, animal derived</t>
  </si>
  <si>
    <t>Feed ingredient, plant derived</t>
  </si>
  <si>
    <t>Feed, poultry (chicken)</t>
  </si>
  <si>
    <t>Feed, rhino</t>
  </si>
  <si>
    <t>Feed, poultry (broiler chick)</t>
  </si>
  <si>
    <t>Fish, whole</t>
  </si>
  <si>
    <t>Grain product, unspecified</t>
  </si>
  <si>
    <t>Medicated feed, cattle (beef)</t>
  </si>
  <si>
    <t>Medicated feed, sheep</t>
  </si>
  <si>
    <t>Medicated feed, goat</t>
  </si>
  <si>
    <t>Medicated feed, poultry</t>
  </si>
  <si>
    <t>Grain by-product, unspecified</t>
  </si>
  <si>
    <t>Pet food, canned (dog)</t>
  </si>
  <si>
    <t>Pet food, canned (cat)</t>
  </si>
  <si>
    <t>Peanut, cracked</t>
  </si>
  <si>
    <t>Molasses, cane</t>
  </si>
  <si>
    <t>Molasses product, unspecified</t>
  </si>
  <si>
    <t>Malt product, unspecified</t>
  </si>
  <si>
    <t>Pet food, dry (dog)</t>
  </si>
  <si>
    <t>Pet food, dry (cat)</t>
  </si>
  <si>
    <t>Pet food, raw (dog, cat)</t>
  </si>
  <si>
    <t>Pet food, semi-moist (cat)</t>
  </si>
  <si>
    <t>Pet food, canned (dog, cat)</t>
  </si>
  <si>
    <t>Pet food, unspecified (unspecified)</t>
  </si>
  <si>
    <t>Pet food, unspecified (dog)</t>
  </si>
  <si>
    <t>Pet food, unspecified (cat)</t>
  </si>
  <si>
    <t>Pet food, dry (dog, cat)</t>
  </si>
  <si>
    <t>Pet food, raw (dog)</t>
  </si>
  <si>
    <t>Pet treat, unspecified</t>
  </si>
  <si>
    <t>Pet treat, unspecified (dog, cat)</t>
  </si>
  <si>
    <t>Pet treat, unspecified (dog)</t>
  </si>
  <si>
    <t>Pet treat, beef protein (dog)</t>
  </si>
  <si>
    <t>Pet treat, poultry protein (dog)</t>
  </si>
  <si>
    <t>Wheat, spring</t>
  </si>
  <si>
    <t>Wheat, winter</t>
  </si>
  <si>
    <t>Wheat, unspecified</t>
  </si>
  <si>
    <t>Supplement, taurine</t>
  </si>
  <si>
    <t>Wheat by-product, unspecified</t>
  </si>
  <si>
    <t>Screening by-product, unspecified</t>
  </si>
  <si>
    <t>Sorgum by-product, unspecified</t>
  </si>
  <si>
    <t>Protein by-product, animal</t>
  </si>
  <si>
    <t>Raw food, unspecified</t>
  </si>
  <si>
    <t>Rice by-product, unspecified</t>
  </si>
  <si>
    <t>Supplement, unspecified</t>
  </si>
  <si>
    <t>Soy product, unspecified</t>
  </si>
  <si>
    <t>Supplement, liquid</t>
  </si>
  <si>
    <t>Sunflower, whole</t>
  </si>
  <si>
    <t>Safflower, whole</t>
  </si>
  <si>
    <t>Feed, deer</t>
  </si>
  <si>
    <t>Feed, cattle</t>
  </si>
  <si>
    <t>Feed, poultry (turkey)</t>
  </si>
  <si>
    <t>Feed, rabbit</t>
  </si>
  <si>
    <t>Feed, pet bird</t>
  </si>
  <si>
    <t>Raw pet food, unspecified (dog)</t>
  </si>
  <si>
    <t>Raw pet food, unspecified (cat)</t>
  </si>
  <si>
    <t>Pet treat, raw (dog)</t>
  </si>
  <si>
    <t>Feed ingredient, unspecified (cattle)</t>
  </si>
  <si>
    <t>Feed ingredient, unspecified (sheep)</t>
  </si>
  <si>
    <t>Feed ingredient, unspecified (goat)</t>
  </si>
  <si>
    <t>Feed ingredient, unspecified (shrimp)</t>
  </si>
  <si>
    <t>Feed ingredient, unspecified (fish)</t>
  </si>
  <si>
    <t>Pet food, dry (ferret)</t>
  </si>
  <si>
    <t>Feed, rat and mouse</t>
  </si>
  <si>
    <t>Pet treat, poultry protein (cat)</t>
  </si>
  <si>
    <t>Pet treat, unspecified (cat)</t>
  </si>
  <si>
    <t>Pet treat, cattle hooves (dog)</t>
  </si>
  <si>
    <t>Pet food, raw (cat)</t>
  </si>
  <si>
    <t>Supplement, unspecified (dog)</t>
  </si>
  <si>
    <t>Supplement, unspecified (cat)</t>
  </si>
  <si>
    <t>Pet food, dry (rat)</t>
  </si>
  <si>
    <t>Pet food, dry (hampster)</t>
  </si>
  <si>
    <t>Pet food, dry (mouse)</t>
  </si>
  <si>
    <t>Pet treat, (chickens)</t>
  </si>
  <si>
    <t>Pet treat, unspecified (ferret)</t>
  </si>
  <si>
    <t>Pet treat, lamb protein (dog)</t>
  </si>
  <si>
    <t>Pet treat, chicken protein (dog)</t>
  </si>
  <si>
    <t>Feed, non-human primate</t>
  </si>
  <si>
    <t>Feed, wolf</t>
  </si>
  <si>
    <t>Feed, crocodile</t>
  </si>
  <si>
    <t>Feed, turtle</t>
  </si>
  <si>
    <t>Feed, alpaca</t>
  </si>
  <si>
    <t>http://nehrc.nhri.org.tw/foodsafety/ref/Gossypol_efsa.pdf</t>
  </si>
  <si>
    <t>Veterinary Toxicology, Basic and Clinical Principles, 2012 ; http://www.merckvetmanual.com/toxicology/gossypol-poisoning/overview-of-gossypol-poisoning</t>
  </si>
  <si>
    <t>Veterinary Medicine: a textbook of cattle, horse, sheep, pigs and goats, 11th ed. 2016</t>
  </si>
  <si>
    <t>Veterinary Toxicology, Basic and Clinical Principles, 2012; https://www.aasv.org/shap/issues/v4n5/v4n5p247.pdf ; http://www.merckvetmanual.com/toxicology/gossypol-poisoning/overview-of-gossypol-poisoning ; https://www.animalsciencepublications.org/publications/jas/articles/70/5/1628</t>
  </si>
  <si>
    <t>http://www.merckvetmanual.com/poultry/poisonings/overview-of-poisonings-in-poultry ; https://pubag.nal.usda.gov/pubag/downloadPDF.xhtml?id=3867&amp;content=PDF ; http://nehrc.nhri.org.tw/foodsafety/ref/Gossypol_efsa.pdf</t>
  </si>
  <si>
    <t>http://www.merckvetmanual.com/toxicology/gossypol-poisoning/overview-of-gossypol-poisoning ; http://pods.dasnr.okstate.edu/docushare/dsweb/Get/Document-1952/VTMD-9116-2015.pdf</t>
  </si>
  <si>
    <t>YES:  Exposure to the hazard results in a psychological or physiological effect which results in a negative health effect in this species</t>
  </si>
  <si>
    <t>Subacute death:  Unexpected death that occurs within temporal proximity of exposure to the hazard</t>
  </si>
  <si>
    <t>Answer is based on the effect of a hazard on the category, not on individual species identified in column C</t>
  </si>
  <si>
    <t>YES:  Exposure to the hazard results in a psychological or physiological effect which results in a negative health effect in humans</t>
  </si>
  <si>
    <t>Avian</t>
  </si>
  <si>
    <t>https://www.ncbi.nlm.nih.gov/pubmed/7036513</t>
  </si>
  <si>
    <t>Fish Nutrition, Halver &amp; Hardy, 2002</t>
  </si>
  <si>
    <t>Equine Nutrition and Feeding, 3rd ed. 2004</t>
  </si>
  <si>
    <t>Canine and Feline Nutrition: A Resource for Companion Animal Professionals, 3rd ed. 2011</t>
  </si>
  <si>
    <t>Swine Nutrition, Lewis &amp; Southern, 2001</t>
  </si>
  <si>
    <t>Commercial Poultry Nutrition, 3rd ed. 2005</t>
  </si>
  <si>
    <t>http://www.fao.org/docrep/003/t0632e/t0632e10.htm</t>
  </si>
  <si>
    <t xml:space="preserve">Nutritional and Toxicological  </t>
  </si>
  <si>
    <t>UNK:  It is unknown whether exposure to this hazard can have negative health effects in humans</t>
  </si>
  <si>
    <t>Qualitative Score (Humans)</t>
  </si>
  <si>
    <t>Qualitative Score (Animals)</t>
  </si>
  <si>
    <t>lit</t>
  </si>
  <si>
    <t>recall</t>
  </si>
  <si>
    <t>JE, CA</t>
  </si>
  <si>
    <t>updated dropdown lists, validated formulas</t>
  </si>
  <si>
    <t>reformatted sheet 3, updated ingredient names</t>
  </si>
  <si>
    <t>Raw Severity Score (Animal)*</t>
  </si>
  <si>
    <t>Qualitative Severity Score (Animal)*</t>
  </si>
  <si>
    <t>Raw Severity Score (Human)*</t>
  </si>
  <si>
    <t>Qualitative Severity Score (Human)*</t>
  </si>
  <si>
    <t>Beets, pelleted</t>
  </si>
  <si>
    <t>Type of hazard</t>
  </si>
  <si>
    <t>Enterococcus spp.</t>
  </si>
  <si>
    <t>Salmonella Abortusequi</t>
  </si>
  <si>
    <t>Salmonella Abortusovis</t>
  </si>
  <si>
    <t>3. Scientific Literature Database Tool</t>
  </si>
  <si>
    <t>CA</t>
  </si>
  <si>
    <t>16. Combined Lit&amp;Recall Lists</t>
  </si>
  <si>
    <t>Unhid lists sheets, corrected error in recall database</t>
  </si>
  <si>
    <t>Chemical contamination: Pesticide, Mycotoxins, Heavy metals, Radionuclides, Other (Organic pollutants, Hormones, Vitamins, Minerals); Chemical deficiency: Amino acids, Vitamins, Minerals</t>
  </si>
  <si>
    <t>MW = Market withdrawal; Occurs when a product has a minor violation that would not be subject to FDA legal action.  The firm removes the product from the market or corrects the violation.  For example, a product removed from the market due to tampering, without evidence of manufacturing or distribution problems, would be a market withdrawl.</t>
  </si>
  <si>
    <t>List the species as it is stated in the recall or published scholarly article</t>
  </si>
  <si>
    <r>
      <t xml:space="preserve">Species                                                                                                                                                                                                                                                                                                                     </t>
    </r>
    <r>
      <rPr>
        <sz val="11"/>
        <color rgb="FF000000"/>
        <rFont val="Calibri"/>
        <family val="2"/>
        <scheme val="minor"/>
      </rPr>
      <t>(Sheet 6, Column H) (Sheet 11, Column C)</t>
    </r>
  </si>
  <si>
    <r>
      <t xml:space="preserve">Acute or subacute death in species category? (YES/NO/UNK)                                                                                                                                                                                                                              </t>
    </r>
    <r>
      <rPr>
        <sz val="11"/>
        <color rgb="FF000000"/>
        <rFont val="Calibri"/>
        <family val="2"/>
        <scheme val="minor"/>
      </rPr>
      <t xml:space="preserve">(Sheet 6, Column C) (Sheet 11, Column F) </t>
    </r>
  </si>
  <si>
    <r>
      <t xml:space="preserve">Human health effect? (YES/NO/UNK)                                                                                                                                                                                                                                                                                      </t>
    </r>
    <r>
      <rPr>
        <sz val="11"/>
        <color rgb="FF000000"/>
        <rFont val="Calibri"/>
        <family val="2"/>
        <scheme val="minor"/>
      </rPr>
      <t xml:space="preserve">(Sheet 6, Column D) (Sheet 11, Column H) </t>
    </r>
  </si>
  <si>
    <r>
      <t xml:space="preserve">Acute or subacute death in humans? (YES/NO/UNK)                                                                                                                                                                                                                                                        </t>
    </r>
    <r>
      <rPr>
        <sz val="11"/>
        <color rgb="FF000000"/>
        <rFont val="Calibri"/>
        <family val="2"/>
        <scheme val="minor"/>
      </rPr>
      <t>(Sheet 6, Column E)</t>
    </r>
    <r>
      <rPr>
        <b/>
        <sz val="11"/>
        <color rgb="FF000000"/>
        <rFont val="Calibri"/>
        <family val="2"/>
        <scheme val="minor"/>
      </rPr>
      <t xml:space="preserve"> </t>
    </r>
    <r>
      <rPr>
        <sz val="11"/>
        <color rgb="FF000000"/>
        <rFont val="Calibri"/>
        <family val="2"/>
        <scheme val="minor"/>
      </rPr>
      <t xml:space="preserve">(Sheet 11, Column I) </t>
    </r>
  </si>
  <si>
    <r>
      <t xml:space="preserve">Species category health effect? (YES/NO/UNK)                                                                                                                                                                                                                                                                 </t>
    </r>
    <r>
      <rPr>
        <sz val="11"/>
        <color rgb="FF000000"/>
        <rFont val="Calibri"/>
        <family val="2"/>
        <scheme val="minor"/>
      </rPr>
      <t>(Sheet 6, Column B)</t>
    </r>
    <r>
      <rPr>
        <b/>
        <sz val="11"/>
        <color rgb="FF000000"/>
        <rFont val="Calibri"/>
        <family val="2"/>
        <scheme val="minor"/>
      </rPr>
      <t xml:space="preserve"> </t>
    </r>
    <r>
      <rPr>
        <sz val="11"/>
        <color rgb="FF000000"/>
        <rFont val="Calibri"/>
        <family val="2"/>
        <scheme val="minor"/>
      </rPr>
      <t xml:space="preserve">(Sheet 11, Column E) </t>
    </r>
  </si>
  <si>
    <t>This score is the qualitative value assigned to the hazard/species combination based on the summed score (Low = 0 ; Moderate = 5; High = 20)</t>
  </si>
  <si>
    <r>
      <rPr>
        <b/>
        <sz val="11"/>
        <color rgb="FF000000"/>
        <rFont val="Calibri"/>
        <family val="2"/>
        <scheme val="minor"/>
      </rPr>
      <t xml:space="preserve">Qualitative Severity Score </t>
    </r>
    <r>
      <rPr>
        <sz val="11"/>
        <color rgb="FF000000"/>
        <rFont val="Calibri"/>
        <family val="2"/>
        <scheme val="minor"/>
      </rPr>
      <t xml:space="preserve">                                                                                                                                                                                                                                                                                                           (Sheet 6, Column G and J)</t>
    </r>
  </si>
  <si>
    <t>Chemical contamination:  Pesticide, Mycotoxins, Heavy metals, Radionuclides, Other (Organic pollutants, Hormones, Vitamins, Minerals);  Chemical deficiency:  Amino acids, Vitamins, Minerals</t>
  </si>
  <si>
    <t>Pet food, raw (reptile)</t>
  </si>
  <si>
    <t>8. Literature Defs</t>
  </si>
  <si>
    <r>
      <t xml:space="preserve">Animal Food                                     </t>
    </r>
    <r>
      <rPr>
        <sz val="10"/>
        <color rgb="FF000000"/>
        <rFont val="Arial"/>
        <family val="2"/>
      </rPr>
      <t>(Populated by selection on Sheet 3)</t>
    </r>
  </si>
  <si>
    <t>Individual occurrences of the hazard in an animal food as reported by scientific literature</t>
  </si>
  <si>
    <t>The number of FDA recalls associated with either the potential presence OR the actual presence of a hazard in the animal food.</t>
  </si>
  <si>
    <t>NO:  No reports or scientific evidence could be found on the presence of the hazard in the animal food.</t>
  </si>
  <si>
    <t>This score is the qualitative value assigned to the hazard/animal food combination based on the normalized score (Very low &lt; 25%; Low 25-50%; Moderate 51-75%; High &gt;75%)</t>
  </si>
  <si>
    <r>
      <t xml:space="preserve">Documented evidence of hazard presence                                                                                                                                                      </t>
    </r>
    <r>
      <rPr>
        <sz val="11"/>
        <color rgb="FF000000"/>
        <rFont val="Calibri"/>
        <family val="2"/>
        <scheme val="minor"/>
      </rPr>
      <t>(Sheet 4, Column C)</t>
    </r>
  </si>
  <si>
    <r>
      <t xml:space="preserve">Number of occurrences reporting the presence of the contaminant                                                                                                                                                                       </t>
    </r>
    <r>
      <rPr>
        <sz val="11"/>
        <color rgb="FF000000"/>
        <rFont val="Calibri"/>
        <family val="2"/>
        <scheme val="minor"/>
      </rPr>
      <t>(Sheet 4, Column D)</t>
    </r>
  </si>
  <si>
    <r>
      <t xml:space="preserve">Documented evidence of multi-year occurrence                                                                                                                           </t>
    </r>
    <r>
      <rPr>
        <sz val="11"/>
        <color rgb="FF000000"/>
        <rFont val="Calibri"/>
        <family val="2"/>
        <scheme val="minor"/>
      </rPr>
      <t>(Sheet 4, Column E)</t>
    </r>
  </si>
  <si>
    <r>
      <t xml:space="preserve">FDA recalls involving the hazard                                                                                                                                                                        </t>
    </r>
    <r>
      <rPr>
        <sz val="11"/>
        <color rgb="FF000000"/>
        <rFont val="Calibri"/>
        <family val="2"/>
        <scheme val="minor"/>
      </rPr>
      <t>(Sheet 4, Column F)</t>
    </r>
  </si>
  <si>
    <r>
      <t>Number of FDA recalls</t>
    </r>
    <r>
      <rPr>
        <sz val="11"/>
        <color rgb="FF000000"/>
        <rFont val="Calibri"/>
        <family val="2"/>
        <scheme val="minor"/>
      </rPr>
      <t xml:space="preserve">                                                                                                                                                                                                                                                  (Sheet 4, Column G)</t>
    </r>
  </si>
  <si>
    <r>
      <t>Number of years recall occurred</t>
    </r>
    <r>
      <rPr>
        <sz val="11"/>
        <color rgb="FF000000"/>
        <rFont val="Calibri"/>
        <family val="2"/>
        <scheme val="minor"/>
      </rPr>
      <t xml:space="preserve">                                                                                                                                                                                                                                    (Sheet 4, Column H)</t>
    </r>
  </si>
  <si>
    <r>
      <t>Documented Occurrence Raw Score</t>
    </r>
    <r>
      <rPr>
        <sz val="11"/>
        <rFont val="Calibri"/>
        <family val="2"/>
        <scheme val="minor"/>
      </rPr>
      <t xml:space="preserve">                                                                                                                                                                                          (Sheet 4, Column I)</t>
    </r>
  </si>
  <si>
    <r>
      <t xml:space="preserve">Documented Occurrence Normalized Score                                                                                                                                   </t>
    </r>
    <r>
      <rPr>
        <sz val="11"/>
        <rFont val="Calibri"/>
        <family val="2"/>
        <scheme val="minor"/>
      </rPr>
      <t>(Sheet 4, Column J)</t>
    </r>
  </si>
  <si>
    <r>
      <t xml:space="preserve">Documented Occurrence Qualitative Score                                                                                                                                                                            </t>
    </r>
    <r>
      <rPr>
        <sz val="11"/>
        <rFont val="Calibri"/>
        <family val="2"/>
        <scheme val="minor"/>
      </rPr>
      <t>(Sheet 4, Column K)</t>
    </r>
  </si>
  <si>
    <r>
      <t xml:space="preserve">Number of occurrences outside level                                                                                                                                                                                        </t>
    </r>
    <r>
      <rPr>
        <sz val="11"/>
        <color rgb="FF000000"/>
        <rFont val="Calibri"/>
        <family val="2"/>
        <scheme val="minor"/>
      </rPr>
      <t>(Sheet 4, Column L)</t>
    </r>
  </si>
  <si>
    <r>
      <t xml:space="preserve">% occurrence of hazard outside recommended levels                                                                                                                                                                                                             </t>
    </r>
    <r>
      <rPr>
        <sz val="11"/>
        <rFont val="Calibri"/>
        <family val="2"/>
        <scheme val="minor"/>
      </rPr>
      <t>(Sheet 4, Column M)</t>
    </r>
  </si>
  <si>
    <t>*Please note that the severity of the hazard is independent of the selected animal food</t>
  </si>
  <si>
    <t>Each entry represents the presence of a hazard in an animal food matrix</t>
  </si>
  <si>
    <t>Entry should specify to the lowest possible level of contamination (i.e., if the contaminant is found in a specific ingredient, then the ingredient is listed; if the ingredient is not specified, the complete animal food is listed as the contaminated product).</t>
  </si>
  <si>
    <t>List the animal food as it is stated in the literature</t>
  </si>
  <si>
    <r>
      <t xml:space="preserve">Type of animal food (Standardized term)                                                                                                                                                                                    </t>
    </r>
    <r>
      <rPr>
        <sz val="11"/>
        <color rgb="FF000000"/>
        <rFont val="Calibri"/>
        <family val="2"/>
        <scheme val="minor"/>
      </rPr>
      <t>(Sheet 7, Column F)</t>
    </r>
  </si>
  <si>
    <t>List animal food as it is stated in the AAFCO guidelines.  If the animal food was not listed by AAFCO, UMN assigned a standardized term.</t>
  </si>
  <si>
    <t>List the type of resource from which the documented evidence was obtained</t>
  </si>
  <si>
    <t>Entry should specify to the lowest possible level of contamination (i.e., if the contaminant is found in a specific ingredient, then the ingredient is listed; if the ingredient is not specified, the animal food is listed as the contaminated product).</t>
  </si>
  <si>
    <t>This variable was answered based on the FDA definition of an "Unacceptable feed risk"- Occurs when the level of a contaminant in animal food is reasonably likely to cause illness or injury in animals or humans.  This includes dietary levels of essential nutrients that are either below recommended levels OR above recommended levels and contaminants that are above the regulatory limits.  Levels documented outside of recommended limits.</t>
  </si>
  <si>
    <t>Standardized Animal Food</t>
  </si>
  <si>
    <t>Hazard type</t>
  </si>
  <si>
    <t>Is the hazard able to cause acute or subacute death in humans?* (Yes/Unknown/No)</t>
  </si>
  <si>
    <t>Species category</t>
  </si>
  <si>
    <r>
      <t>Species category</t>
    </r>
    <r>
      <rPr>
        <sz val="11"/>
        <color rgb="FF000000"/>
        <rFont val="Calibri"/>
        <family val="2"/>
        <scheme val="minor"/>
      </rPr>
      <t xml:space="preserve">                                                                                                                                                                                                                                                                                                                          (Sheet 11, Column B)</t>
    </r>
  </si>
  <si>
    <r>
      <t xml:space="preserve">Are all species in the category affected the same or are there differences?                                                                                                                                                                                               </t>
    </r>
    <r>
      <rPr>
        <sz val="11"/>
        <color rgb="FF000000"/>
        <rFont val="Calibri"/>
        <family val="2"/>
        <scheme val="minor"/>
      </rPr>
      <t>(Sheet 11, Column D)</t>
    </r>
  </si>
  <si>
    <t>The category of animal represents a term assigned to a group of animal species that are physiologically and anatomically similar.</t>
  </si>
  <si>
    <t>Are all species in the category affected the same or are there differences?          0 / 1</t>
  </si>
  <si>
    <t>Salmonella entries: If resource states that Salmonella was present, but species/serotype was not provided, then use [Salmonella]; If a resource states that one of the 8 serotypes of Salmonella was present, then the serotype is listed; If the resource lists multiple species/serotypes of Salmonella and they are not one of the reportable serotypes, then use [Salmonella sp.].  If an animal food matrix tests positive for one of the 8 pathogenic serotypes AND additional serotypes, then the pathogenic serotype is the only one listed.</t>
  </si>
  <si>
    <t>Updated terminology for animal food; corrected formula error</t>
  </si>
  <si>
    <t>17. Animal Food &amp; Spp. Lists</t>
  </si>
  <si>
    <t>15. Animal Food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</si>
</sst>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71">
    <font>
      <sz val="10"/>
      <color rgb="FF000000"/>
      <name val="Arial"/>
    </font>
    <font>
      <b/>
      <sz val="10"/>
      <color rgb="FF000000"/>
      <name val="Arial"/>
      <family val="2"/>
    </font>
    <font>
      <b/>
      <sz val="11"/>
      <color rgb="FF000000"/>
      <name val="Calibri"/>
      <family val="2"/>
    </font>
    <font>
      <b/>
      <sz val="10"/>
      <name val="Arial"/>
      <family val="2"/>
    </font>
    <font>
      <b/>
      <sz val="10"/>
      <name val="Arial"/>
      <family val="2"/>
    </font>
    <font>
      <sz val="10"/>
      <name val="Arial"/>
      <family val="2"/>
    </font>
    <font>
      <sz val="11"/>
      <color rgb="FF000000"/>
      <name val="Calibri"/>
      <family val="2"/>
    </font>
    <font>
      <sz val="10"/>
      <name val="Arial"/>
      <family val="2"/>
    </font>
    <font>
      <sz val="10"/>
      <color rgb="FF000000"/>
      <name val="Arial"/>
      <family val="2"/>
    </font>
    <font>
      <u/>
      <sz val="10"/>
      <color rgb="FF0000FF"/>
      <name val="Arial"/>
      <family val="2"/>
    </font>
    <font>
      <u/>
      <sz val="10"/>
      <color rgb="FF0000FF"/>
      <name val="Arial"/>
      <family val="2"/>
    </font>
    <font>
      <sz val="10"/>
      <name val="Arial"/>
      <family val="2"/>
    </font>
    <font>
      <sz val="10"/>
      <name val="Arial"/>
      <family val="2"/>
    </font>
    <font>
      <u/>
      <sz val="10"/>
      <color rgb="FF0000FF"/>
      <name val="Arial"/>
      <family val="2"/>
    </font>
    <font>
      <sz val="10"/>
      <color rgb="FF222222"/>
      <name val="Arial"/>
      <family val="2"/>
    </font>
    <font>
      <u/>
      <sz val="10"/>
      <color rgb="FF0000FF"/>
      <name val="Arial"/>
      <family val="2"/>
    </font>
    <font>
      <u/>
      <sz val="10"/>
      <color rgb="FF0000FF"/>
      <name val="Arial"/>
      <family val="2"/>
    </font>
    <font>
      <u/>
      <sz val="10"/>
      <color rgb="FF1155CC"/>
      <name val="Arial"/>
      <family val="2"/>
    </font>
    <font>
      <u/>
      <sz val="10"/>
      <color rgb="FF222222"/>
      <name val="Arial"/>
      <family val="2"/>
    </font>
    <font>
      <sz val="10"/>
      <color rgb="FF333333"/>
      <name val="Arial"/>
      <family val="2"/>
    </font>
    <font>
      <u/>
      <sz val="10"/>
      <color rgb="FF000000"/>
      <name val="Arial"/>
      <family val="2"/>
    </font>
    <font>
      <u/>
      <sz val="10"/>
      <color rgb="FF000000"/>
      <name val="Arial"/>
      <family val="2"/>
    </font>
    <font>
      <sz val="10"/>
      <color rgb="FF333333"/>
      <name val="&quot;Helvetica Neue&quot;"/>
    </font>
    <font>
      <u/>
      <sz val="10"/>
      <color rgb="FF000000"/>
      <name val="Arial"/>
      <family val="2"/>
    </font>
    <font>
      <u/>
      <sz val="10"/>
      <color rgb="FF1155CC"/>
      <name val="Arial"/>
      <family val="2"/>
    </font>
    <font>
      <u/>
      <sz val="10"/>
      <color rgb="FF0000FF"/>
      <name val="Arial"/>
      <family val="2"/>
    </font>
    <font>
      <u/>
      <sz val="10"/>
      <color rgb="FF000000"/>
      <name val="Arial"/>
      <family val="2"/>
    </font>
    <font>
      <u/>
      <sz val="10"/>
      <color rgb="FF1155CC"/>
      <name val="Arial"/>
      <family val="2"/>
    </font>
    <font>
      <u/>
      <sz val="10"/>
      <color rgb="FF1155CC"/>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sz val="10"/>
      <color rgb="FF000000"/>
      <name val="'Arial'"/>
    </font>
    <font>
      <sz val="10"/>
      <color rgb="FF000000"/>
      <name val="Arial"/>
      <family val="2"/>
    </font>
    <font>
      <u/>
      <sz val="10"/>
      <color rgb="FF0000FF"/>
      <name val="Arial"/>
      <family val="2"/>
    </font>
    <font>
      <u/>
      <sz val="10"/>
      <color rgb="FF0000FF"/>
      <name val="Arial"/>
      <family val="2"/>
    </font>
    <font>
      <u/>
      <sz val="10"/>
      <color rgb="FF1155CC"/>
      <name val="Arial"/>
      <family val="2"/>
    </font>
    <font>
      <u/>
      <sz val="10"/>
      <color rgb="FF0000FF"/>
      <name val="Arial"/>
      <family val="2"/>
    </font>
    <font>
      <u/>
      <sz val="10"/>
      <color rgb="FF1155CC"/>
      <name val="Arial"/>
      <family val="2"/>
    </font>
    <font>
      <u/>
      <sz val="10"/>
      <color rgb="FF1155CC"/>
      <name val="Arial"/>
      <family val="2"/>
    </font>
    <font>
      <sz val="10"/>
      <name val="Calibri"/>
      <family val="2"/>
    </font>
    <font>
      <u/>
      <sz val="10"/>
      <color rgb="FF0000FF"/>
      <name val="Arial"/>
      <family val="2"/>
    </font>
    <font>
      <u/>
      <sz val="10"/>
      <color rgb="FF0000FF"/>
      <name val="Arial"/>
      <family val="2"/>
    </font>
    <font>
      <u/>
      <sz val="10"/>
      <color rgb="FF1155CC"/>
      <name val="Arial"/>
      <family val="2"/>
    </font>
    <font>
      <u/>
      <sz val="10"/>
      <color rgb="FF1155CC"/>
      <name val="Arial"/>
      <family val="2"/>
    </font>
    <font>
      <sz val="10"/>
      <color rgb="FF0000FF"/>
      <name val="Arial"/>
      <family val="2"/>
    </font>
    <font>
      <u/>
      <sz val="10"/>
      <color rgb="FF000000"/>
      <name val="Arial"/>
      <family val="2"/>
    </font>
    <font>
      <u/>
      <sz val="10"/>
      <color rgb="FF2B2B2B"/>
      <name val="Arial"/>
      <family val="2"/>
    </font>
    <font>
      <sz val="10"/>
      <color rgb="FF2B2B2B"/>
      <name val="Arial"/>
      <family val="2"/>
    </font>
    <font>
      <u/>
      <sz val="10"/>
      <color rgb="FF2B2B2B"/>
      <name val="Arial"/>
      <family val="2"/>
    </font>
    <font>
      <b/>
      <sz val="11"/>
      <color theme="1"/>
      <name val="Calibri"/>
      <family val="2"/>
      <scheme val="minor"/>
    </font>
    <font>
      <u/>
      <sz val="10"/>
      <color theme="10"/>
      <name val="Arial"/>
      <family val="2"/>
    </font>
    <font>
      <i/>
      <sz val="10"/>
      <name val="Arial"/>
      <family val="2"/>
    </font>
    <font>
      <b/>
      <u/>
      <sz val="11"/>
      <color rgb="FF000000"/>
      <name val="Calibri"/>
      <family val="2"/>
    </font>
    <font>
      <b/>
      <u/>
      <sz val="10"/>
      <color rgb="FF000000"/>
      <name val="Arial"/>
      <family val="2"/>
    </font>
    <font>
      <b/>
      <sz val="11"/>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sz val="10"/>
      <color rgb="FF000000"/>
      <name val="Calibri"/>
      <family val="2"/>
      <scheme val="minor"/>
    </font>
    <font>
      <b/>
      <u/>
      <sz val="11"/>
      <color rgb="FF000000"/>
      <name val="Arial"/>
      <family val="2"/>
    </font>
    <font>
      <b/>
      <sz val="20"/>
      <color rgb="FF000000"/>
      <name val="Calibri"/>
      <family val="2"/>
      <scheme val="minor"/>
    </font>
    <font>
      <b/>
      <u/>
      <sz val="14"/>
      <color rgb="FF000000"/>
      <name val="Calibri"/>
      <family val="2"/>
      <scheme val="minor"/>
    </font>
    <font>
      <b/>
      <u/>
      <sz val="10"/>
      <color rgb="FF000000"/>
      <name val="Calibri"/>
      <family val="2"/>
      <scheme val="minor"/>
    </font>
    <font>
      <b/>
      <sz val="12"/>
      <color rgb="FF000000"/>
      <name val="Calibri"/>
      <family val="2"/>
      <scheme val="minor"/>
    </font>
    <font>
      <b/>
      <u/>
      <sz val="11"/>
      <color rgb="FF000000"/>
      <name val="Calibri"/>
      <family val="2"/>
      <scheme val="minor"/>
    </font>
    <font>
      <u/>
      <sz val="10"/>
      <color theme="10"/>
      <name val="Calibri"/>
      <family val="2"/>
      <scheme val="minor"/>
    </font>
    <font>
      <sz val="11"/>
      <color rgb="FF000000"/>
      <name val="Arial"/>
      <family val="2"/>
    </font>
    <font>
      <sz val="10"/>
      <color rgb="FFFF0000"/>
      <name val="Calibri"/>
      <family val="2"/>
      <scheme val="minor"/>
    </font>
    <font>
      <b/>
      <i/>
      <sz val="14"/>
      <color rgb="FF000000"/>
      <name val="Calibri"/>
      <family val="2"/>
      <scheme val="minor"/>
    </font>
  </fonts>
  <fills count="11">
    <fill>
      <patternFill patternType="none"/>
    </fill>
    <fill>
      <patternFill patternType="gray125"/>
    </fill>
    <fill>
      <patternFill patternType="solid">
        <fgColor rgb="FFB7E1CD"/>
        <bgColor rgb="FFB7E1CD"/>
      </patternFill>
    </fill>
    <fill>
      <patternFill patternType="solid">
        <fgColor rgb="FFFFFFFF"/>
        <bgColor rgb="FFFFFFFF"/>
      </patternFill>
    </fill>
    <fill>
      <patternFill patternType="solid">
        <fgColor rgb="FFE06666"/>
        <bgColor rgb="FFE06666"/>
      </patternFill>
    </fill>
    <fill>
      <patternFill patternType="solid">
        <fgColor rgb="FFB7B7B7"/>
        <bgColor rgb="FFB7B7B7"/>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52">
    <border>
      <left/>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auto="1"/>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52" fillId="0" borderId="0" applyNumberFormat="0" applyFill="0" applyBorder="0" applyAlignment="0" applyProtection="0"/>
  </cellStyleXfs>
  <cellXfs count="387">
    <xf numFmtId="0" fontId="0" fillId="0" borderId="0" xfId="0" applyFont="1" applyAlignment="1"/>
    <xf numFmtId="0" fontId="2" fillId="0" borderId="0" xfId="0" applyFont="1" applyAlignment="1">
      <alignment horizontal="center" wrapText="1"/>
    </xf>
    <xf numFmtId="0" fontId="2" fillId="3" borderId="0" xfId="0" applyFont="1" applyFill="1" applyAlignment="1">
      <alignment horizontal="center" wrapText="1"/>
    </xf>
    <xf numFmtId="0" fontId="2" fillId="0" borderId="0" xfId="0" applyFont="1" applyAlignment="1">
      <alignment horizontal="center" wrapText="1"/>
    </xf>
    <xf numFmtId="0" fontId="7" fillId="3" borderId="0" xfId="0" applyFont="1" applyFill="1" applyAlignment="1"/>
    <xf numFmtId="0" fontId="7" fillId="0" borderId="0" xfId="0" applyFont="1" applyAlignment="1"/>
    <xf numFmtId="0" fontId="5" fillId="0" borderId="0" xfId="0" applyFont="1" applyAlignment="1"/>
    <xf numFmtId="0" fontId="9" fillId="3" borderId="0" xfId="0" applyFont="1" applyFill="1" applyAlignment="1"/>
    <xf numFmtId="0" fontId="7" fillId="0" borderId="0" xfId="0" applyFont="1" applyAlignment="1"/>
    <xf numFmtId="0" fontId="7" fillId="0" borderId="1" xfId="0" applyFont="1" applyBorder="1" applyAlignment="1"/>
    <xf numFmtId="0" fontId="11" fillId="0" borderId="0" xfId="0" applyFont="1" applyAlignment="1"/>
    <xf numFmtId="0" fontId="12" fillId="0" borderId="0" xfId="0" applyFont="1" applyAlignment="1"/>
    <xf numFmtId="0" fontId="7" fillId="3" borderId="0" xfId="0" applyFont="1" applyFill="1" applyAlignment="1"/>
    <xf numFmtId="0" fontId="5" fillId="0" borderId="0" xfId="0" applyFont="1"/>
    <xf numFmtId="0" fontId="7" fillId="3" borderId="0" xfId="0" applyFont="1" applyFill="1" applyAlignment="1"/>
    <xf numFmtId="0" fontId="0" fillId="0" borderId="0" xfId="0" applyFont="1" applyAlignment="1"/>
    <xf numFmtId="0" fontId="12" fillId="0" borderId="0" xfId="0" applyFont="1" applyAlignment="1"/>
    <xf numFmtId="0" fontId="12" fillId="0" borderId="0" xfId="0" applyFont="1" applyAlignment="1"/>
    <xf numFmtId="0" fontId="5" fillId="0" borderId="0" xfId="0" applyFont="1" applyAlignment="1">
      <alignment horizontal="center"/>
    </xf>
    <xf numFmtId="0" fontId="0" fillId="0" borderId="0" xfId="0" applyFont="1" applyAlignment="1">
      <alignment horizontal="left"/>
    </xf>
    <xf numFmtId="0" fontId="7" fillId="0" borderId="0" xfId="0" applyFont="1" applyAlignment="1"/>
    <xf numFmtId="0" fontId="5" fillId="0" borderId="0" xfId="0" applyFont="1" applyAlignment="1"/>
    <xf numFmtId="0" fontId="5" fillId="0" borderId="4" xfId="0" applyFont="1" applyBorder="1" applyAlignment="1"/>
    <xf numFmtId="0" fontId="5" fillId="0" borderId="4" xfId="0" applyFont="1" applyBorder="1"/>
    <xf numFmtId="0" fontId="5" fillId="0" borderId="3" xfId="0" applyFont="1" applyBorder="1"/>
    <xf numFmtId="0" fontId="7" fillId="3" borderId="0" xfId="0" applyFont="1" applyFill="1" applyAlignment="1"/>
    <xf numFmtId="0" fontId="41" fillId="0" borderId="0" xfId="0" applyFont="1" applyAlignment="1"/>
    <xf numFmtId="0" fontId="41" fillId="3" borderId="0" xfId="0" applyFont="1" applyFill="1" applyAlignment="1"/>
    <xf numFmtId="0" fontId="2" fillId="4" borderId="0" xfId="0" applyFont="1" applyFill="1" applyAlignment="1">
      <alignment horizontal="center" wrapText="1"/>
    </xf>
    <xf numFmtId="0" fontId="2" fillId="5" borderId="0" xfId="0" applyFont="1" applyFill="1" applyAlignment="1">
      <alignment horizontal="center" wrapText="1"/>
    </xf>
    <xf numFmtId="0" fontId="5" fillId="5" borderId="0" xfId="0" applyFont="1" applyFill="1" applyAlignment="1"/>
    <xf numFmtId="0" fontId="5" fillId="3" borderId="0" xfId="0" applyFont="1" applyFill="1" applyAlignment="1"/>
    <xf numFmtId="0" fontId="5" fillId="0" borderId="4" xfId="0" applyFont="1" applyBorder="1" applyAlignment="1">
      <alignment horizontal="center"/>
    </xf>
    <xf numFmtId="0" fontId="0" fillId="0" borderId="0" xfId="0" applyFont="1" applyAlignment="1"/>
    <xf numFmtId="0" fontId="8" fillId="0" borderId="0" xfId="0" applyFont="1" applyAlignment="1"/>
    <xf numFmtId="0" fontId="0" fillId="0" borderId="0" xfId="0"/>
    <xf numFmtId="0" fontId="0" fillId="0" borderId="0" xfId="0" applyFont="1" applyFill="1" applyAlignment="1"/>
    <xf numFmtId="0" fontId="51" fillId="0" borderId="0" xfId="0" applyFont="1"/>
    <xf numFmtId="0" fontId="1" fillId="0" borderId="0" xfId="0" applyFont="1" applyAlignment="1"/>
    <xf numFmtId="0" fontId="0" fillId="0" borderId="0" xfId="0" applyFont="1"/>
    <xf numFmtId="0" fontId="1" fillId="0" borderId="0" xfId="0" applyFont="1" applyFill="1" applyAlignment="1">
      <alignment horizontal="center"/>
    </xf>
    <xf numFmtId="0" fontId="5" fillId="0" borderId="0" xfId="0" applyFont="1" applyBorder="1"/>
    <xf numFmtId="0" fontId="5" fillId="0" borderId="7" xfId="0" applyFont="1" applyBorder="1" applyAlignment="1"/>
    <xf numFmtId="0" fontId="5" fillId="0" borderId="7" xfId="0" applyFont="1" applyBorder="1"/>
    <xf numFmtId="0" fontId="0" fillId="0" borderId="0" xfId="0" applyFont="1" applyAlignment="1"/>
    <xf numFmtId="14" fontId="0" fillId="0" borderId="0" xfId="0" applyNumberFormat="1" applyFont="1" applyAlignment="1"/>
    <xf numFmtId="0" fontId="5" fillId="0" borderId="0" xfId="0" applyFont="1" applyFill="1" applyAlignment="1">
      <alignment wrapText="1"/>
    </xf>
    <xf numFmtId="0" fontId="5" fillId="0" borderId="0" xfId="0" applyFont="1" applyFill="1" applyAlignment="1"/>
    <xf numFmtId="0" fontId="5" fillId="0" borderId="0" xfId="0" applyFont="1" applyFill="1" applyAlignment="1">
      <alignment horizontal="center" wrapText="1"/>
    </xf>
    <xf numFmtId="0" fontId="5" fillId="0" borderId="0" xfId="0" applyFont="1" applyFill="1"/>
    <xf numFmtId="0" fontId="8" fillId="0" borderId="0" xfId="0" applyFont="1" applyFill="1" applyAlignment="1">
      <alignment horizontal="left"/>
    </xf>
    <xf numFmtId="0" fontId="4" fillId="0" borderId="0" xfId="0" applyFont="1" applyFill="1"/>
    <xf numFmtId="0" fontId="0" fillId="0" borderId="0" xfId="0" applyFont="1" applyFill="1" applyAlignment="1"/>
    <xf numFmtId="0" fontId="0" fillId="0" borderId="0" xfId="0" applyFont="1" applyAlignment="1"/>
    <xf numFmtId="0" fontId="0" fillId="0" borderId="0" xfId="0" applyFont="1" applyAlignment="1">
      <alignment horizontal="center"/>
    </xf>
    <xf numFmtId="44" fontId="51" fillId="0" borderId="0" xfId="0" applyNumberFormat="1"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wrapText="1" shrinkToFit="1"/>
    </xf>
    <xf numFmtId="1" fontId="51" fillId="0" borderId="0" xfId="0" applyNumberFormat="1" applyFont="1" applyAlignment="1">
      <alignment horizontal="center" vertical="center" wrapText="1"/>
    </xf>
    <xf numFmtId="0" fontId="1" fillId="7" borderId="33" xfId="0" applyFont="1" applyFill="1" applyBorder="1" applyAlignment="1">
      <alignment horizontal="center"/>
    </xf>
    <xf numFmtId="0" fontId="1" fillId="7" borderId="34" xfId="0" applyFont="1" applyFill="1" applyBorder="1" applyAlignment="1">
      <alignment horizontal="center"/>
    </xf>
    <xf numFmtId="0" fontId="1" fillId="7" borderId="35" xfId="0" applyFont="1" applyFill="1" applyBorder="1" applyAlignment="1">
      <alignment horizontal="center"/>
    </xf>
    <xf numFmtId="0" fontId="1" fillId="7" borderId="36" xfId="0" applyFont="1" applyFill="1" applyBorder="1" applyAlignment="1">
      <alignment horizontal="center"/>
    </xf>
    <xf numFmtId="0" fontId="0" fillId="6" borderId="1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51" fillId="0" borderId="0" xfId="0" applyFont="1" applyAlignment="1">
      <alignment horizontal="center" wrapText="1"/>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0" borderId="0" xfId="0" applyFont="1" applyAlignment="1">
      <alignment vertical="center"/>
    </xf>
    <xf numFmtId="0" fontId="0" fillId="0" borderId="0" xfId="0" applyFont="1" applyAlignment="1"/>
    <xf numFmtId="0" fontId="1" fillId="7" borderId="9" xfId="0" applyFont="1" applyFill="1" applyBorder="1" applyAlignment="1">
      <alignment horizontal="center" wrapText="1"/>
    </xf>
    <xf numFmtId="0" fontId="1" fillId="6" borderId="9" xfId="0" applyFont="1" applyFill="1" applyBorder="1" applyAlignment="1">
      <alignment horizontal="center"/>
    </xf>
    <xf numFmtId="0" fontId="56" fillId="0" borderId="0" xfId="0" applyFont="1" applyAlignment="1">
      <alignment horizontal="center" vertical="center" wrapText="1"/>
    </xf>
    <xf numFmtId="0" fontId="56" fillId="0" borderId="0" xfId="0" applyFont="1" applyFill="1" applyBorder="1" applyAlignment="1">
      <alignment horizontal="center" vertical="center" wrapText="1"/>
    </xf>
    <xf numFmtId="0" fontId="0" fillId="0" borderId="0" xfId="0" applyFont="1" applyFill="1" applyAlignment="1"/>
    <xf numFmtId="0" fontId="0" fillId="0" borderId="0" xfId="0" applyFont="1" applyAlignment="1"/>
    <xf numFmtId="0" fontId="0" fillId="0" borderId="0" xfId="0" applyFont="1" applyAlignment="1" applyProtection="1"/>
    <xf numFmtId="0" fontId="0" fillId="0" borderId="0" xfId="0" applyFont="1" applyFill="1" applyAlignment="1"/>
    <xf numFmtId="0" fontId="57" fillId="0" borderId="0" xfId="0" applyFont="1" applyAlignment="1">
      <alignment wrapText="1"/>
    </xf>
    <xf numFmtId="0" fontId="57" fillId="0" borderId="0" xfId="0" applyFont="1" applyFill="1" applyAlignment="1">
      <alignment horizontal="left" wrapText="1"/>
    </xf>
    <xf numFmtId="0" fontId="57" fillId="0" borderId="0" xfId="0" applyFont="1" applyAlignment="1">
      <alignment horizontal="left" wrapText="1"/>
    </xf>
    <xf numFmtId="0" fontId="58" fillId="0" borderId="0" xfId="0" applyFont="1" applyAlignment="1">
      <alignment wrapText="1"/>
    </xf>
    <xf numFmtId="0" fontId="58" fillId="0" borderId="0" xfId="0" applyFont="1" applyFill="1" applyAlignment="1">
      <alignment wrapText="1"/>
    </xf>
    <xf numFmtId="0" fontId="58" fillId="0" borderId="0" xfId="0" applyFont="1" applyFill="1" applyAlignment="1"/>
    <xf numFmtId="0" fontId="57" fillId="0" borderId="0" xfId="0" applyFont="1" applyAlignment="1"/>
    <xf numFmtId="0" fontId="59" fillId="0" borderId="0" xfId="0" applyFont="1" applyFill="1" applyAlignment="1">
      <alignment horizontal="center" wrapText="1"/>
    </xf>
    <xf numFmtId="0" fontId="57" fillId="0" borderId="0" xfId="0" applyFont="1" applyFill="1" applyAlignment="1">
      <alignment wrapText="1"/>
    </xf>
    <xf numFmtId="0" fontId="57" fillId="0" borderId="0" xfId="0" applyFont="1" applyFill="1" applyAlignment="1">
      <alignment horizontal="left"/>
    </xf>
    <xf numFmtId="0" fontId="57" fillId="0" borderId="0" xfId="0" applyFont="1" applyFill="1" applyAlignment="1"/>
    <xf numFmtId="0" fontId="7" fillId="0" borderId="0" xfId="0" applyFont="1" applyFill="1" applyAlignment="1">
      <alignment wrapText="1"/>
    </xf>
    <xf numFmtId="0" fontId="5" fillId="0" borderId="0" xfId="0" applyFont="1" applyFill="1" applyAlignment="1">
      <alignment horizontal="center"/>
    </xf>
    <xf numFmtId="0" fontId="30" fillId="0" borderId="0" xfId="0" applyFont="1" applyFill="1" applyAlignment="1"/>
    <xf numFmtId="0" fontId="5" fillId="0" borderId="7" xfId="0" applyFont="1" applyFill="1" applyBorder="1" applyAlignment="1"/>
    <xf numFmtId="0" fontId="0" fillId="0" borderId="7" xfId="0" applyFont="1" applyFill="1" applyBorder="1" applyAlignment="1"/>
    <xf numFmtId="0" fontId="5" fillId="0" borderId="7" xfId="0" applyFont="1" applyFill="1" applyBorder="1" applyAlignment="1">
      <alignment horizontal="center"/>
    </xf>
    <xf numFmtId="0" fontId="31" fillId="0" borderId="7" xfId="0" applyFont="1" applyFill="1" applyBorder="1" applyAlignment="1"/>
    <xf numFmtId="0" fontId="30" fillId="0" borderId="7" xfId="0" applyFont="1" applyFill="1" applyBorder="1" applyAlignment="1"/>
    <xf numFmtId="0" fontId="31" fillId="0" borderId="3" xfId="0" applyFont="1" applyFill="1" applyBorder="1" applyAlignment="1"/>
    <xf numFmtId="0" fontId="5" fillId="0" borderId="4" xfId="0" applyFont="1" applyFill="1" applyBorder="1" applyAlignment="1"/>
    <xf numFmtId="0" fontId="5" fillId="0" borderId="4" xfId="0" applyFont="1" applyFill="1" applyBorder="1"/>
    <xf numFmtId="0" fontId="5" fillId="0" borderId="4" xfId="0" applyFont="1" applyFill="1" applyBorder="1" applyAlignment="1">
      <alignment horizontal="center"/>
    </xf>
    <xf numFmtId="0" fontId="32" fillId="0" borderId="4" xfId="0" applyFont="1" applyFill="1" applyBorder="1" applyAlignment="1"/>
    <xf numFmtId="0" fontId="33" fillId="0" borderId="0" xfId="0" applyFont="1" applyFill="1" applyAlignment="1"/>
    <xf numFmtId="0" fontId="5" fillId="0" borderId="3" xfId="0" applyFont="1" applyFill="1" applyBorder="1" applyAlignment="1"/>
    <xf numFmtId="0" fontId="5" fillId="0" borderId="3" xfId="0" applyFont="1" applyFill="1" applyBorder="1"/>
    <xf numFmtId="0" fontId="5" fillId="0" borderId="3" xfId="0" applyFont="1" applyFill="1" applyBorder="1" applyAlignment="1">
      <alignment horizontal="center"/>
    </xf>
    <xf numFmtId="0" fontId="7" fillId="0" borderId="0" xfId="0" applyFont="1" applyFill="1" applyAlignment="1">
      <alignment horizontal="center" wrapText="1"/>
    </xf>
    <xf numFmtId="0" fontId="11" fillId="0" borderId="0" xfId="0" applyFont="1" applyFill="1" applyAlignment="1"/>
    <xf numFmtId="0" fontId="7" fillId="0" borderId="3" xfId="0" applyFont="1" applyFill="1" applyBorder="1" applyAlignment="1">
      <alignment wrapText="1"/>
    </xf>
    <xf numFmtId="0" fontId="7" fillId="0" borderId="3" xfId="0" applyFont="1" applyFill="1" applyBorder="1" applyAlignment="1">
      <alignment horizontal="center" wrapText="1"/>
    </xf>
    <xf numFmtId="0" fontId="5" fillId="0" borderId="1" xfId="0" applyFont="1" applyFill="1" applyBorder="1" applyAlignment="1"/>
    <xf numFmtId="0" fontId="12" fillId="0" borderId="0" xfId="0" applyFont="1" applyFill="1" applyAlignment="1">
      <alignment horizontal="center"/>
    </xf>
    <xf numFmtId="0" fontId="36" fillId="0" borderId="0" xfId="0" applyFont="1" applyFill="1" applyAlignment="1"/>
    <xf numFmtId="0" fontId="8" fillId="0" borderId="0" xfId="0" applyFont="1" applyFill="1" applyAlignment="1"/>
    <xf numFmtId="0" fontId="37" fillId="0" borderId="0" xfId="0" applyFont="1" applyFill="1" applyAlignment="1"/>
    <xf numFmtId="0" fontId="12" fillId="0" borderId="0" xfId="0" applyFont="1" applyFill="1" applyAlignment="1"/>
    <xf numFmtId="0" fontId="12" fillId="0" borderId="3" xfId="0" applyFont="1" applyFill="1" applyBorder="1" applyAlignment="1">
      <alignment horizontal="center"/>
    </xf>
    <xf numFmtId="0" fontId="38" fillId="0" borderId="3" xfId="0" applyFont="1" applyFill="1" applyBorder="1" applyAlignment="1"/>
    <xf numFmtId="0" fontId="39" fillId="0" borderId="0" xfId="0" applyFont="1" applyFill="1" applyAlignment="1"/>
    <xf numFmtId="0" fontId="12" fillId="0" borderId="0" xfId="0" applyFont="1" applyFill="1" applyAlignment="1">
      <alignment wrapText="1"/>
    </xf>
    <xf numFmtId="0" fontId="40" fillId="0" borderId="3" xfId="0" applyFont="1" applyFill="1" applyBorder="1" applyAlignment="1"/>
    <xf numFmtId="0" fontId="12" fillId="0" borderId="4" xfId="0" applyFont="1" applyFill="1" applyBorder="1" applyAlignment="1">
      <alignment horizontal="center"/>
    </xf>
    <xf numFmtId="0" fontId="12" fillId="0" borderId="3"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40" fillId="0" borderId="0" xfId="0" applyFont="1" applyFill="1" applyBorder="1" applyAlignment="1"/>
    <xf numFmtId="0" fontId="5" fillId="0" borderId="0" xfId="0" applyFont="1" applyFill="1" applyBorder="1"/>
    <xf numFmtId="0" fontId="5" fillId="0" borderId="7" xfId="0" applyFont="1" applyFill="1" applyBorder="1"/>
    <xf numFmtId="0" fontId="12" fillId="0" borderId="4" xfId="0" applyFont="1" applyFill="1" applyBorder="1" applyAlignment="1"/>
    <xf numFmtId="0" fontId="7" fillId="0" borderId="4" xfId="0" applyFont="1" applyFill="1" applyBorder="1" applyAlignment="1">
      <alignment wrapText="1"/>
    </xf>
    <xf numFmtId="0" fontId="7" fillId="0" borderId="4" xfId="0" applyFont="1" applyFill="1" applyBorder="1" applyAlignment="1">
      <alignment horizontal="center" wrapText="1"/>
    </xf>
    <xf numFmtId="0" fontId="7" fillId="0" borderId="0" xfId="0" applyFont="1" applyFill="1" applyAlignment="1"/>
    <xf numFmtId="0" fontId="19" fillId="0" borderId="0" xfId="0" applyFont="1" applyFill="1" applyAlignment="1"/>
    <xf numFmtId="0" fontId="8" fillId="0" borderId="3" xfId="0" applyFont="1" applyFill="1" applyBorder="1" applyAlignment="1"/>
    <xf numFmtId="0" fontId="0" fillId="0" borderId="0" xfId="0" applyFont="1" applyFill="1" applyAlignment="1"/>
    <xf numFmtId="0" fontId="0" fillId="0" borderId="0" xfId="0" applyFont="1" applyFill="1" applyAlignment="1">
      <alignment vertical="center"/>
    </xf>
    <xf numFmtId="0" fontId="9" fillId="0" borderId="0" xfId="0" applyFont="1" applyFill="1" applyAlignment="1"/>
    <xf numFmtId="0" fontId="7" fillId="0" borderId="1" xfId="0" applyFont="1" applyFill="1" applyBorder="1" applyAlignment="1"/>
    <xf numFmtId="10" fontId="12" fillId="0" borderId="0" xfId="0" applyNumberFormat="1" applyFont="1" applyFill="1" applyAlignment="1">
      <alignment horizontal="left"/>
    </xf>
    <xf numFmtId="0" fontId="12" fillId="0" borderId="0" xfId="0" applyFont="1" applyFill="1" applyBorder="1" applyAlignment="1"/>
    <xf numFmtId="0" fontId="12" fillId="0" borderId="2" xfId="0" applyFont="1" applyFill="1" applyBorder="1" applyAlignment="1"/>
    <xf numFmtId="0" fontId="7" fillId="0" borderId="0" xfId="0" applyFont="1" applyFill="1" applyBorder="1" applyAlignment="1"/>
    <xf numFmtId="0" fontId="7" fillId="0" borderId="41" xfId="0" applyFont="1" applyFill="1" applyBorder="1" applyAlignment="1"/>
    <xf numFmtId="0" fontId="5" fillId="0" borderId="41" xfId="0" applyFont="1" applyFill="1" applyBorder="1" applyAlignment="1"/>
    <xf numFmtId="0" fontId="7" fillId="0" borderId="2" xfId="0" applyFont="1" applyFill="1" applyBorder="1" applyAlignment="1"/>
    <xf numFmtId="0" fontId="5" fillId="0" borderId="41" xfId="0" applyFont="1" applyFill="1" applyBorder="1" applyAlignment="1">
      <alignment wrapText="1"/>
    </xf>
    <xf numFmtId="10" fontId="7" fillId="0" borderId="0" xfId="0" applyNumberFormat="1" applyFont="1" applyFill="1" applyAlignment="1">
      <alignment horizontal="left"/>
    </xf>
    <xf numFmtId="0" fontId="7" fillId="0" borderId="0" xfId="0" applyFont="1" applyFill="1" applyAlignment="1">
      <alignment horizontal="left"/>
    </xf>
    <xf numFmtId="0" fontId="5" fillId="0" borderId="1" xfId="0" applyFont="1" applyFill="1" applyBorder="1"/>
    <xf numFmtId="0" fontId="1" fillId="9" borderId="0" xfId="0" applyFont="1" applyFill="1" applyAlignment="1">
      <alignment horizontal="center" vertical="center" wrapText="1"/>
    </xf>
    <xf numFmtId="0" fontId="1" fillId="9" borderId="1" xfId="0" applyFont="1" applyFill="1" applyBorder="1" applyAlignment="1">
      <alignment horizontal="center" vertical="center" wrapText="1"/>
    </xf>
    <xf numFmtId="0" fontId="5" fillId="9" borderId="0" xfId="0" applyFont="1" applyFill="1" applyAlignment="1">
      <alignment vertical="center"/>
    </xf>
    <xf numFmtId="0" fontId="10" fillId="0" borderId="1" xfId="0" applyFont="1" applyFill="1" applyBorder="1" applyAlignment="1"/>
    <xf numFmtId="0" fontId="5" fillId="0" borderId="0" xfId="0" applyFont="1" applyFill="1" applyAlignment="1">
      <alignment horizontal="left"/>
    </xf>
    <xf numFmtId="0" fontId="13" fillId="0" borderId="1" xfId="0" applyFont="1" applyFill="1" applyBorder="1" applyAlignment="1"/>
    <xf numFmtId="0" fontId="14" fillId="0" borderId="0" xfId="0" applyFont="1" applyFill="1" applyAlignment="1">
      <alignment horizontal="left"/>
    </xf>
    <xf numFmtId="0" fontId="15" fillId="0" borderId="1" xfId="0" applyFont="1" applyFill="1" applyBorder="1" applyAlignment="1"/>
    <xf numFmtId="0" fontId="16" fillId="0" borderId="1" xfId="0" applyFont="1" applyFill="1" applyBorder="1" applyAlignment="1"/>
    <xf numFmtId="0" fontId="14" fillId="0" borderId="0" xfId="0" applyFont="1" applyFill="1" applyAlignment="1"/>
    <xf numFmtId="0" fontId="0" fillId="0" borderId="0" xfId="0" applyFont="1" applyFill="1" applyAlignment="1">
      <alignment horizontal="left"/>
    </xf>
    <xf numFmtId="0" fontId="17" fillId="0" borderId="1" xfId="0" applyFont="1" applyFill="1" applyBorder="1" applyAlignment="1"/>
    <xf numFmtId="0" fontId="18" fillId="0" borderId="1" xfId="0" applyFont="1" applyFill="1" applyBorder="1" applyAlignment="1"/>
    <xf numFmtId="0" fontId="20" fillId="0" borderId="1" xfId="0" applyFont="1" applyFill="1" applyBorder="1" applyAlignment="1"/>
    <xf numFmtId="0" fontId="21" fillId="0" borderId="1" xfId="0" applyFont="1" applyFill="1" applyBorder="1" applyAlignment="1"/>
    <xf numFmtId="0" fontId="22" fillId="0" borderId="0" xfId="0" applyFont="1" applyFill="1" applyAlignment="1"/>
    <xf numFmtId="0" fontId="11" fillId="0" borderId="1" xfId="0" applyFont="1" applyFill="1" applyBorder="1" applyAlignment="1"/>
    <xf numFmtId="0" fontId="23" fillId="0" borderId="1" xfId="0" applyFont="1" applyFill="1" applyBorder="1" applyAlignment="1"/>
    <xf numFmtId="0" fontId="24" fillId="0" borderId="0" xfId="0" applyFont="1" applyFill="1" applyAlignment="1"/>
    <xf numFmtId="0" fontId="11" fillId="0" borderId="0" xfId="0" applyFont="1" applyFill="1"/>
    <xf numFmtId="0" fontId="52" fillId="0" borderId="1" xfId="1" applyFill="1" applyBorder="1" applyAlignment="1"/>
    <xf numFmtId="0" fontId="25" fillId="0" borderId="1" xfId="0" applyFont="1" applyFill="1" applyBorder="1" applyAlignment="1"/>
    <xf numFmtId="0" fontId="26" fillId="0" borderId="1" xfId="0" applyFont="1" applyFill="1" applyBorder="1" applyAlignment="1"/>
    <xf numFmtId="0" fontId="27" fillId="0" borderId="1" xfId="0" applyFont="1" applyFill="1" applyBorder="1" applyAlignment="1"/>
    <xf numFmtId="0" fontId="11" fillId="0" borderId="1" xfId="0" applyFont="1" applyFill="1" applyBorder="1"/>
    <xf numFmtId="0" fontId="28" fillId="0" borderId="1" xfId="0" applyFont="1" applyFill="1" applyBorder="1" applyAlignment="1"/>
    <xf numFmtId="0" fontId="5" fillId="0" borderId="1" xfId="0" applyFont="1" applyFill="1" applyBorder="1" applyAlignment="1">
      <alignment wrapText="1"/>
    </xf>
    <xf numFmtId="0" fontId="29" fillId="0" borderId="1" xfId="0" applyFont="1" applyFill="1" applyBorder="1"/>
    <xf numFmtId="0" fontId="34" fillId="0" borderId="0" xfId="0" applyFont="1" applyFill="1" applyAlignment="1"/>
    <xf numFmtId="0" fontId="34" fillId="0" borderId="1" xfId="0" applyFont="1" applyFill="1" applyBorder="1" applyAlignment="1"/>
    <xf numFmtId="0" fontId="8" fillId="0" borderId="1" xfId="0" applyFont="1" applyFill="1" applyBorder="1" applyAlignment="1">
      <alignment wrapText="1"/>
    </xf>
    <xf numFmtId="0" fontId="35" fillId="0" borderId="0" xfId="0" applyFont="1" applyFill="1" applyAlignment="1"/>
    <xf numFmtId="0" fontId="0" fillId="0" borderId="0" xfId="0" applyFont="1" applyFill="1" applyBorder="1" applyAlignment="1"/>
    <xf numFmtId="0" fontId="0" fillId="0" borderId="41" xfId="0" applyFont="1" applyFill="1" applyBorder="1" applyAlignment="1"/>
    <xf numFmtId="0" fontId="11" fillId="0" borderId="41" xfId="0" applyFont="1" applyFill="1" applyBorder="1" applyAlignment="1"/>
    <xf numFmtId="0" fontId="0" fillId="0" borderId="1" xfId="0" applyFont="1" applyFill="1" applyBorder="1" applyAlignment="1"/>
    <xf numFmtId="0" fontId="12" fillId="0" borderId="1" xfId="0" applyFont="1" applyFill="1" applyBorder="1" applyAlignment="1"/>
    <xf numFmtId="0" fontId="7" fillId="0" borderId="0" xfId="0" applyFont="1" applyFill="1" applyBorder="1" applyAlignment="1">
      <alignment wrapText="1"/>
    </xf>
    <xf numFmtId="0" fontId="7" fillId="0" borderId="41" xfId="0" applyFont="1" applyFill="1" applyBorder="1" applyAlignment="1">
      <alignment wrapText="1"/>
    </xf>
    <xf numFmtId="0" fontId="0" fillId="0" borderId="0" xfId="0" applyFont="1" applyFill="1" applyAlignment="1"/>
    <xf numFmtId="0" fontId="0" fillId="0" borderId="0" xfId="0" applyFont="1" applyFill="1" applyAlignment="1"/>
    <xf numFmtId="0" fontId="0" fillId="0" borderId="0" xfId="0" applyFont="1" applyAlignment="1"/>
    <xf numFmtId="10" fontId="5" fillId="0" borderId="0" xfId="0" applyNumberFormat="1" applyFont="1" applyFill="1" applyAlignment="1">
      <alignment horizontal="left"/>
    </xf>
    <xf numFmtId="0" fontId="42" fillId="0" borderId="4" xfId="0" applyFont="1" applyFill="1" applyBorder="1" applyAlignment="1"/>
    <xf numFmtId="0" fontId="43" fillId="0" borderId="0" xfId="0" applyFont="1" applyFill="1" applyAlignment="1"/>
    <xf numFmtId="0" fontId="12" fillId="0" borderId="7" xfId="0" applyFont="1" applyFill="1" applyBorder="1" applyAlignment="1"/>
    <xf numFmtId="0" fontId="7" fillId="0" borderId="7" xfId="0" applyFont="1" applyFill="1" applyBorder="1" applyAlignment="1">
      <alignment wrapText="1"/>
    </xf>
    <xf numFmtId="0" fontId="7" fillId="0" borderId="7" xfId="0" applyFont="1" applyFill="1" applyBorder="1" applyAlignment="1">
      <alignment horizontal="center" wrapText="1"/>
    </xf>
    <xf numFmtId="0" fontId="44" fillId="0" borderId="0" xfId="0" applyFont="1" applyFill="1" applyAlignment="1"/>
    <xf numFmtId="0" fontId="45" fillId="0" borderId="6" xfId="0" applyFont="1" applyFill="1" applyBorder="1" applyAlignment="1"/>
    <xf numFmtId="0" fontId="12" fillId="0" borderId="0" xfId="0" applyFont="1" applyFill="1" applyAlignment="1">
      <alignment horizontal="center" wrapText="1"/>
    </xf>
    <xf numFmtId="0" fontId="46" fillId="0" borderId="4" xfId="0" applyFont="1" applyFill="1" applyBorder="1" applyAlignment="1"/>
    <xf numFmtId="0" fontId="46" fillId="0" borderId="0" xfId="0" applyFont="1" applyFill="1" applyAlignment="1"/>
    <xf numFmtId="0" fontId="52" fillId="0" borderId="0" xfId="1" applyFill="1" applyAlignment="1"/>
    <xf numFmtId="0" fontId="52" fillId="0" borderId="0" xfId="1" applyFill="1" applyAlignment="1">
      <alignment horizontal="center"/>
    </xf>
    <xf numFmtId="0" fontId="8" fillId="0" borderId="0" xfId="0" applyFont="1" applyFill="1" applyBorder="1" applyAlignment="1">
      <alignment horizontal="left"/>
    </xf>
    <xf numFmtId="0" fontId="32" fillId="0" borderId="0" xfId="0" applyFont="1" applyFill="1" applyBorder="1" applyAlignment="1"/>
    <xf numFmtId="0" fontId="47" fillId="0" borderId="0" xfId="0" applyFont="1" applyFill="1" applyAlignment="1">
      <alignment horizontal="left"/>
    </xf>
    <xf numFmtId="0" fontId="8" fillId="0" borderId="3" xfId="0" applyFont="1" applyFill="1" applyBorder="1" applyAlignment="1">
      <alignment horizontal="left"/>
    </xf>
    <xf numFmtId="0" fontId="48" fillId="0" borderId="4" xfId="0" applyFont="1" applyFill="1" applyBorder="1" applyAlignment="1"/>
    <xf numFmtId="0" fontId="49" fillId="0" borderId="0" xfId="0" applyFont="1" applyFill="1" applyAlignment="1"/>
    <xf numFmtId="0" fontId="50" fillId="0" borderId="0" xfId="0" applyFont="1" applyFill="1" applyAlignment="1"/>
    <xf numFmtId="0" fontId="49" fillId="0" borderId="3" xfId="0" applyFont="1" applyFill="1" applyBorder="1" applyAlignment="1"/>
    <xf numFmtId="0" fontId="0" fillId="0" borderId="0" xfId="0" applyFont="1" applyBorder="1" applyAlignment="1"/>
    <xf numFmtId="0" fontId="12" fillId="0" borderId="38" xfId="0" applyFont="1" applyFill="1" applyBorder="1" applyAlignment="1"/>
    <xf numFmtId="0" fontId="5" fillId="0" borderId="38" xfId="0" applyFont="1" applyFill="1" applyBorder="1"/>
    <xf numFmtId="0" fontId="5" fillId="0" borderId="38" xfId="0" applyFont="1" applyFill="1" applyBorder="1" applyAlignment="1">
      <alignment horizontal="center"/>
    </xf>
    <xf numFmtId="0" fontId="32" fillId="0" borderId="38" xfId="0" applyFont="1" applyFill="1" applyBorder="1" applyAlignment="1"/>
    <xf numFmtId="0" fontId="5" fillId="0" borderId="38" xfId="0" applyFont="1" applyFill="1" applyBorder="1" applyAlignment="1"/>
    <xf numFmtId="0" fontId="5" fillId="0" borderId="38" xfId="0" applyFont="1" applyBorder="1"/>
    <xf numFmtId="0" fontId="0" fillId="0" borderId="38" xfId="0" applyFont="1" applyBorder="1" applyAlignment="1"/>
    <xf numFmtId="0" fontId="32" fillId="0" borderId="7" xfId="0" applyFont="1" applyFill="1" applyBorder="1" applyAlignment="1"/>
    <xf numFmtId="0" fontId="5" fillId="0" borderId="39" xfId="0" applyFont="1" applyFill="1" applyBorder="1" applyAlignment="1"/>
    <xf numFmtId="0" fontId="12" fillId="0" borderId="41" xfId="0" applyFont="1" applyFill="1" applyBorder="1" applyAlignment="1"/>
    <xf numFmtId="0" fontId="5" fillId="0" borderId="42" xfId="0" applyFont="1" applyFill="1" applyBorder="1" applyAlignment="1"/>
    <xf numFmtId="0" fontId="0" fillId="0" borderId="45" xfId="0" applyFont="1" applyFill="1" applyBorder="1" applyAlignment="1"/>
    <xf numFmtId="0" fontId="0" fillId="0" borderId="39" xfId="0" applyFont="1" applyFill="1" applyBorder="1" applyAlignment="1"/>
    <xf numFmtId="0" fontId="8" fillId="0" borderId="41" xfId="0" applyFont="1" applyFill="1" applyBorder="1" applyAlignment="1"/>
    <xf numFmtId="0" fontId="0" fillId="0" borderId="42" xfId="0" applyFont="1" applyFill="1" applyBorder="1" applyAlignment="1"/>
    <xf numFmtId="0" fontId="7" fillId="0" borderId="39" xfId="0" applyFont="1" applyFill="1" applyBorder="1" applyAlignment="1"/>
    <xf numFmtId="0" fontId="7" fillId="0" borderId="42" xfId="0" applyFont="1" applyFill="1" applyBorder="1" applyAlignment="1"/>
    <xf numFmtId="0" fontId="8" fillId="0" borderId="39" xfId="0" applyFont="1" applyFill="1" applyBorder="1" applyAlignment="1"/>
    <xf numFmtId="0" fontId="8" fillId="0" borderId="42" xfId="0" applyFont="1" applyFill="1" applyBorder="1" applyAlignment="1"/>
    <xf numFmtId="0" fontId="30" fillId="0" borderId="0" xfId="0" applyFont="1" applyFill="1" applyBorder="1" applyAlignment="1"/>
    <xf numFmtId="0" fontId="9" fillId="0" borderId="0" xfId="0" applyFont="1" applyFill="1" applyBorder="1" applyAlignment="1"/>
    <xf numFmtId="0" fontId="0" fillId="0" borderId="47" xfId="0" applyFont="1" applyFill="1" applyBorder="1" applyAlignment="1"/>
    <xf numFmtId="0" fontId="8" fillId="0" borderId="46" xfId="0" applyFont="1" applyFill="1" applyBorder="1" applyAlignment="1"/>
    <xf numFmtId="0" fontId="8" fillId="0" borderId="41" xfId="0" applyFont="1" applyFill="1" applyBorder="1" applyAlignment="1">
      <alignment horizontal="left" wrapText="1"/>
    </xf>
    <xf numFmtId="0" fontId="0" fillId="0" borderId="41" xfId="0" applyFont="1" applyFill="1" applyBorder="1" applyAlignment="1">
      <alignment horizontal="left" wrapText="1"/>
    </xf>
    <xf numFmtId="0" fontId="8" fillId="0" borderId="42" xfId="0" applyFont="1" applyFill="1" applyBorder="1" applyAlignment="1">
      <alignment horizontal="left" wrapText="1"/>
    </xf>
    <xf numFmtId="0" fontId="0" fillId="0" borderId="42" xfId="0" applyFont="1" applyFill="1" applyBorder="1" applyAlignment="1">
      <alignment horizontal="left" wrapText="1"/>
    </xf>
    <xf numFmtId="0" fontId="7" fillId="0" borderId="0" xfId="0" applyFont="1" applyFill="1" applyBorder="1" applyAlignment="1">
      <alignment horizontal="center" wrapText="1"/>
    </xf>
    <xf numFmtId="0" fontId="31" fillId="0" borderId="0" xfId="0" applyFont="1" applyFill="1" applyBorder="1" applyAlignment="1"/>
    <xf numFmtId="0" fontId="33" fillId="0" borderId="41" xfId="0" applyFont="1" applyFill="1" applyBorder="1" applyAlignment="1"/>
    <xf numFmtId="0" fontId="33" fillId="0" borderId="42" xfId="0" applyFont="1" applyFill="1" applyBorder="1" applyAlignment="1"/>
    <xf numFmtId="0" fontId="4" fillId="6" borderId="5" xfId="0" applyFont="1" applyFill="1" applyBorder="1" applyAlignment="1">
      <alignment horizontal="center"/>
    </xf>
    <xf numFmtId="0" fontId="4" fillId="6" borderId="0" xfId="0" applyFont="1" applyFill="1" applyAlignment="1">
      <alignment horizontal="center"/>
    </xf>
    <xf numFmtId="0" fontId="4" fillId="6" borderId="0" xfId="0" applyFont="1" applyFill="1" applyAlignment="1">
      <alignment horizontal="center" wrapText="1"/>
    </xf>
    <xf numFmtId="0" fontId="3" fillId="6" borderId="0" xfId="0" applyFont="1" applyFill="1" applyAlignment="1">
      <alignment horizontal="center" wrapText="1"/>
    </xf>
    <xf numFmtId="0" fontId="30" fillId="0" borderId="38" xfId="0" applyFont="1" applyFill="1" applyBorder="1" applyAlignment="1"/>
    <xf numFmtId="0" fontId="40" fillId="0" borderId="7" xfId="0" applyFont="1" applyFill="1" applyBorder="1" applyAlignment="1"/>
    <xf numFmtId="0" fontId="59" fillId="0" borderId="0" xfId="0" applyFont="1" applyFill="1" applyAlignment="1">
      <alignment horizontal="center" vertical="center" wrapText="1"/>
    </xf>
    <xf numFmtId="0" fontId="59" fillId="0" borderId="1" xfId="0" applyFont="1" applyFill="1" applyBorder="1" applyAlignment="1">
      <alignment horizontal="center" wrapText="1"/>
    </xf>
    <xf numFmtId="0" fontId="58" fillId="0" borderId="0" xfId="0" applyFont="1" applyFill="1" applyAlignment="1">
      <alignment horizontal="center" vertical="center"/>
    </xf>
    <xf numFmtId="0" fontId="58" fillId="0" borderId="0" xfId="0" applyFont="1" applyFill="1" applyAlignment="1">
      <alignment vertical="center" wrapText="1"/>
    </xf>
    <xf numFmtId="0" fontId="56" fillId="0" borderId="0" xfId="0" applyFont="1" applyFill="1"/>
    <xf numFmtId="0" fontId="60" fillId="0" borderId="0" xfId="0" applyFont="1" applyAlignment="1"/>
    <xf numFmtId="0" fontId="59" fillId="0" borderId="0" xfId="0" applyFont="1" applyAlignment="1">
      <alignment horizontal="center" wrapText="1"/>
    </xf>
    <xf numFmtId="0" fontId="59" fillId="0" borderId="0" xfId="0" applyFont="1" applyAlignment="1">
      <alignment horizontal="center" vertical="center" wrapText="1"/>
    </xf>
    <xf numFmtId="0" fontId="58" fillId="0" borderId="0" xfId="0" applyFont="1" applyAlignment="1">
      <alignment horizontal="center" vertical="center"/>
    </xf>
    <xf numFmtId="0" fontId="56" fillId="0" borderId="0" xfId="0" applyFont="1" applyFill="1" applyAlignment="1">
      <alignment horizontal="center" wrapText="1"/>
    </xf>
    <xf numFmtId="0" fontId="58" fillId="0" borderId="0" xfId="0" applyFont="1" applyFill="1" applyAlignment="1">
      <alignment horizontal="center" vertical="center" wrapText="1"/>
    </xf>
    <xf numFmtId="0" fontId="56" fillId="0" borderId="0" xfId="0" applyFont="1" applyFill="1" applyAlignment="1">
      <alignment horizontal="center" vertical="center" wrapText="1"/>
    </xf>
    <xf numFmtId="0" fontId="57" fillId="0" borderId="0" xfId="0" applyFont="1" applyFill="1" applyAlignment="1">
      <alignment horizontal="center" vertical="center"/>
    </xf>
    <xf numFmtId="0" fontId="57" fillId="0" borderId="0" xfId="0" applyFont="1" applyFill="1" applyAlignment="1">
      <alignment horizontal="center" wrapText="1"/>
    </xf>
    <xf numFmtId="0" fontId="57" fillId="7" borderId="44" xfId="0" applyFont="1" applyFill="1" applyBorder="1" applyAlignment="1" applyProtection="1">
      <alignment horizontal="center"/>
    </xf>
    <xf numFmtId="0" fontId="57" fillId="7" borderId="24" xfId="0" applyFont="1" applyFill="1" applyBorder="1" applyAlignment="1" applyProtection="1">
      <alignment horizontal="center"/>
    </xf>
    <xf numFmtId="0" fontId="60" fillId="0" borderId="0" xfId="0" applyFont="1" applyFill="1" applyAlignment="1" applyProtection="1"/>
    <xf numFmtId="0" fontId="57" fillId="0" borderId="0" xfId="0" applyFont="1" applyFill="1" applyAlignment="1" applyProtection="1">
      <alignment horizontal="center"/>
    </xf>
    <xf numFmtId="0" fontId="57" fillId="0" borderId="0" xfId="0" applyFont="1" applyAlignment="1" applyProtection="1">
      <alignment horizontal="center"/>
    </xf>
    <xf numFmtId="0" fontId="60" fillId="0" borderId="0" xfId="0" applyFont="1" applyAlignment="1" applyProtection="1"/>
    <xf numFmtId="0" fontId="60" fillId="0" borderId="0" xfId="0" applyFont="1" applyAlignment="1" applyProtection="1">
      <alignment horizontal="center"/>
    </xf>
    <xf numFmtId="0" fontId="57" fillId="7" borderId="23" xfId="0" applyFont="1" applyFill="1" applyBorder="1" applyAlignment="1" applyProtection="1">
      <alignment horizontal="center"/>
    </xf>
    <xf numFmtId="0" fontId="57" fillId="7" borderId="18" xfId="0" applyFont="1" applyFill="1" applyBorder="1" applyAlignment="1" applyProtection="1"/>
    <xf numFmtId="0" fontId="57" fillId="7" borderId="21" xfId="0" applyFont="1" applyFill="1" applyBorder="1" applyAlignment="1" applyProtection="1"/>
    <xf numFmtId="0" fontId="57" fillId="7" borderId="22" xfId="0" applyFont="1" applyFill="1" applyBorder="1" applyAlignment="1" applyProtection="1"/>
    <xf numFmtId="0" fontId="65" fillId="10" borderId="0" xfId="0" applyFont="1" applyFill="1" applyBorder="1" applyAlignment="1" applyProtection="1">
      <alignment horizontal="center" vertical="center" wrapText="1"/>
    </xf>
    <xf numFmtId="0" fontId="66" fillId="10" borderId="0" xfId="0" applyFont="1" applyFill="1" applyBorder="1" applyAlignment="1" applyProtection="1">
      <alignment horizontal="center" wrapText="1"/>
    </xf>
    <xf numFmtId="0" fontId="57" fillId="10" borderId="0" xfId="0" applyFont="1" applyFill="1" applyBorder="1" applyAlignment="1" applyProtection="1">
      <alignment horizontal="center"/>
    </xf>
    <xf numFmtId="0" fontId="62" fillId="8" borderId="14"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 fillId="8" borderId="0" xfId="0" applyFont="1" applyFill="1" applyAlignment="1" applyProtection="1"/>
    <xf numFmtId="0" fontId="0" fillId="8" borderId="0" xfId="0" applyFont="1" applyFill="1" applyAlignment="1" applyProtection="1"/>
    <xf numFmtId="0" fontId="57" fillId="8" borderId="14" xfId="0" applyFont="1" applyFill="1" applyBorder="1" applyAlignment="1" applyProtection="1"/>
    <xf numFmtId="0" fontId="60" fillId="8" borderId="0" xfId="0" applyFont="1" applyFill="1" applyBorder="1" applyAlignment="1" applyProtection="1"/>
    <xf numFmtId="0" fontId="63" fillId="8" borderId="0" xfId="0" applyFont="1" applyFill="1" applyBorder="1" applyAlignment="1" applyProtection="1">
      <alignment horizontal="center" vertical="center"/>
    </xf>
    <xf numFmtId="0" fontId="0" fillId="8" borderId="0" xfId="0" applyFont="1" applyFill="1" applyBorder="1" applyAlignment="1" applyProtection="1"/>
    <xf numFmtId="0" fontId="0" fillId="8" borderId="19" xfId="0" applyFont="1" applyFill="1" applyBorder="1" applyAlignment="1" applyProtection="1"/>
    <xf numFmtId="0" fontId="68" fillId="8" borderId="0" xfId="0" applyFont="1" applyFill="1" applyBorder="1" applyAlignment="1" applyProtection="1"/>
    <xf numFmtId="0" fontId="6" fillId="8" borderId="0" xfId="0" applyFont="1" applyFill="1" applyBorder="1" applyAlignment="1" applyProtection="1"/>
    <xf numFmtId="0" fontId="68" fillId="8" borderId="7" xfId="0" applyFont="1" applyFill="1" applyBorder="1" applyAlignment="1" applyProtection="1"/>
    <xf numFmtId="0" fontId="62" fillId="8" borderId="15" xfId="0" applyFont="1" applyFill="1" applyBorder="1" applyAlignment="1" applyProtection="1">
      <alignment horizontal="center" vertical="center"/>
    </xf>
    <xf numFmtId="0" fontId="57" fillId="8" borderId="15" xfId="0" applyFont="1" applyFill="1" applyBorder="1" applyAlignment="1" applyProtection="1">
      <alignment horizontal="center"/>
    </xf>
    <xf numFmtId="0" fontId="63" fillId="8" borderId="15" xfId="0" applyFont="1" applyFill="1" applyBorder="1" applyAlignment="1" applyProtection="1">
      <alignment horizontal="center"/>
    </xf>
    <xf numFmtId="0" fontId="1" fillId="8" borderId="0" xfId="0" applyFont="1" applyFill="1" applyBorder="1" applyAlignment="1" applyProtection="1"/>
    <xf numFmtId="0" fontId="54" fillId="8" borderId="0" xfId="0" applyFont="1" applyFill="1" applyAlignment="1" applyProtection="1"/>
    <xf numFmtId="0" fontId="61" fillId="8" borderId="0" xfId="0" applyFont="1" applyFill="1" applyBorder="1" applyAlignment="1" applyProtection="1"/>
    <xf numFmtId="0" fontId="54" fillId="8" borderId="0" xfId="0" applyFont="1" applyFill="1" applyBorder="1" applyAlignment="1" applyProtection="1"/>
    <xf numFmtId="0" fontId="61" fillId="8" borderId="7" xfId="0" applyFont="1" applyFill="1" applyBorder="1" applyAlignment="1" applyProtection="1"/>
    <xf numFmtId="0" fontId="55" fillId="0" borderId="0" xfId="0" applyFont="1" applyAlignment="1" applyProtection="1"/>
    <xf numFmtId="0" fontId="8" fillId="8" borderId="0" xfId="0" applyFont="1" applyFill="1" applyBorder="1" applyAlignment="1" applyProtection="1"/>
    <xf numFmtId="0" fontId="66" fillId="7" borderId="25" xfId="0" applyFont="1" applyFill="1" applyBorder="1" applyAlignment="1" applyProtection="1">
      <alignment horizontal="center" vertical="center" wrapText="1"/>
    </xf>
    <xf numFmtId="0" fontId="57" fillId="10" borderId="38" xfId="0" applyFont="1" applyFill="1" applyBorder="1" applyAlignment="1" applyProtection="1">
      <alignment horizontal="center"/>
    </xf>
    <xf numFmtId="0" fontId="66" fillId="7" borderId="25" xfId="0" applyFont="1" applyFill="1" applyBorder="1" applyAlignment="1" applyProtection="1">
      <alignment horizontal="center" vertical="center"/>
    </xf>
    <xf numFmtId="0" fontId="66" fillId="7" borderId="27" xfId="0" applyFont="1" applyFill="1" applyBorder="1" applyAlignment="1" applyProtection="1">
      <alignment horizontal="center" vertical="center"/>
    </xf>
    <xf numFmtId="0" fontId="66" fillId="7" borderId="12" xfId="0" applyFont="1" applyFill="1" applyBorder="1" applyAlignment="1" applyProtection="1">
      <alignment horizontal="center" vertical="center"/>
    </xf>
    <xf numFmtId="0" fontId="66" fillId="7" borderId="13" xfId="0" applyFont="1" applyFill="1" applyBorder="1" applyAlignment="1" applyProtection="1">
      <alignment horizontal="center" vertical="center" wrapText="1"/>
    </xf>
    <xf numFmtId="0" fontId="60" fillId="10" borderId="0" xfId="0" applyFont="1" applyFill="1" applyBorder="1" applyAlignment="1" applyProtection="1"/>
    <xf numFmtId="0" fontId="64" fillId="10" borderId="0" xfId="0" applyFont="1" applyFill="1" applyBorder="1" applyAlignment="1" applyProtection="1">
      <alignment horizontal="center"/>
    </xf>
    <xf numFmtId="0" fontId="19" fillId="0" borderId="0" xfId="0" applyFont="1" applyFill="1" applyAlignment="1">
      <alignment vertical="center"/>
    </xf>
    <xf numFmtId="0" fontId="5" fillId="0" borderId="38" xfId="0" applyFont="1" applyBorder="1" applyAlignment="1">
      <alignment horizontal="center"/>
    </xf>
    <xf numFmtId="0" fontId="0" fillId="0" borderId="39" xfId="0" applyFont="1" applyBorder="1" applyAlignment="1"/>
    <xf numFmtId="0" fontId="8" fillId="0" borderId="0" xfId="0" applyFont="1" applyBorder="1" applyAlignment="1"/>
    <xf numFmtId="0" fontId="5" fillId="0" borderId="0" xfId="0" applyFont="1" applyBorder="1" applyAlignment="1">
      <alignment horizontal="center"/>
    </xf>
    <xf numFmtId="0" fontId="0" fillId="0" borderId="41" xfId="0" applyFont="1" applyBorder="1" applyAlignment="1"/>
    <xf numFmtId="0" fontId="5" fillId="0" borderId="0" xfId="0" applyFont="1" applyFill="1" applyBorder="1" applyAlignment="1">
      <alignment horizontal="left"/>
    </xf>
    <xf numFmtId="0" fontId="0" fillId="0" borderId="38" xfId="0" applyFont="1" applyFill="1" applyBorder="1" applyAlignment="1">
      <alignment horizontal="left"/>
    </xf>
    <xf numFmtId="0" fontId="0" fillId="0" borderId="38" xfId="0" applyFont="1" applyFill="1" applyBorder="1" applyAlignment="1"/>
    <xf numFmtId="0" fontId="0" fillId="0" borderId="7" xfId="0" applyFont="1" applyFill="1" applyBorder="1" applyAlignment="1">
      <alignment horizontal="left"/>
    </xf>
    <xf numFmtId="0" fontId="57" fillId="8" borderId="0" xfId="0" applyFont="1" applyFill="1" applyBorder="1" applyAlignment="1" applyProtection="1">
      <alignment horizontal="center"/>
    </xf>
    <xf numFmtId="0" fontId="66" fillId="7" borderId="11" xfId="0" applyFont="1" applyFill="1" applyBorder="1" applyAlignment="1" applyProtection="1">
      <alignment horizontal="center" vertical="center" wrapText="1"/>
    </xf>
    <xf numFmtId="0" fontId="57" fillId="8" borderId="25" xfId="0" applyFont="1" applyFill="1" applyBorder="1" applyAlignment="1" applyProtection="1">
      <alignment horizontal="center"/>
    </xf>
    <xf numFmtId="0" fontId="63" fillId="8" borderId="48" xfId="0" applyFont="1" applyFill="1" applyBorder="1" applyAlignment="1" applyProtection="1">
      <alignment horizontal="center"/>
    </xf>
    <xf numFmtId="0" fontId="63" fillId="8" borderId="26" xfId="0" applyFont="1" applyFill="1" applyBorder="1" applyAlignment="1" applyProtection="1">
      <alignment horizontal="center"/>
    </xf>
    <xf numFmtId="0" fontId="57" fillId="7" borderId="18" xfId="0" applyFont="1" applyFill="1" applyBorder="1" applyAlignment="1" applyProtection="1">
      <alignment horizontal="center"/>
    </xf>
    <xf numFmtId="0" fontId="57" fillId="7" borderId="51" xfId="0" applyFont="1" applyFill="1" applyBorder="1" applyAlignment="1" applyProtection="1">
      <alignment horizontal="center"/>
    </xf>
    <xf numFmtId="0" fontId="69" fillId="10" borderId="0" xfId="0" applyFont="1" applyFill="1" applyBorder="1" applyAlignment="1" applyProtection="1">
      <alignment horizontal="center"/>
      <protection locked="0"/>
    </xf>
    <xf numFmtId="0" fontId="7" fillId="3" borderId="41" xfId="0" applyFont="1" applyFill="1" applyBorder="1" applyAlignment="1"/>
    <xf numFmtId="0" fontId="63" fillId="8" borderId="0" xfId="0" applyFont="1" applyFill="1" applyBorder="1" applyAlignment="1" applyProtection="1">
      <alignment horizontal="center" vertical="center"/>
    </xf>
    <xf numFmtId="0" fontId="60" fillId="0" borderId="0" xfId="0" applyFont="1" applyFill="1" applyAlignment="1" applyProtection="1">
      <alignment horizontal="center"/>
    </xf>
    <xf numFmtId="0" fontId="8" fillId="0" borderId="47" xfId="0" applyFont="1" applyFill="1" applyBorder="1" applyAlignment="1"/>
    <xf numFmtId="0" fontId="60" fillId="0" borderId="0" xfId="0" applyFont="1" applyBorder="1" applyAlignment="1"/>
    <xf numFmtId="0" fontId="3" fillId="6" borderId="0" xfId="0" applyFont="1" applyFill="1" applyAlignment="1">
      <alignment horizontal="center"/>
    </xf>
    <xf numFmtId="0" fontId="52" fillId="0" borderId="0" xfId="1" applyFill="1" applyBorder="1" applyAlignment="1"/>
    <xf numFmtId="0" fontId="67" fillId="0" borderId="40" xfId="1" applyFont="1" applyBorder="1" applyAlignment="1">
      <alignment horizontal="left"/>
    </xf>
    <xf numFmtId="0" fontId="67" fillId="0" borderId="0" xfId="1" applyFont="1" applyBorder="1" applyAlignment="1">
      <alignment horizontal="left"/>
    </xf>
    <xf numFmtId="0" fontId="67" fillId="0" borderId="41" xfId="1" applyFont="1" applyBorder="1" applyAlignment="1">
      <alignment horizontal="left"/>
    </xf>
    <xf numFmtId="0" fontId="52" fillId="0" borderId="10" xfId="1" applyBorder="1"/>
    <xf numFmtId="0" fontId="52" fillId="0" borderId="7" xfId="1" applyBorder="1"/>
    <xf numFmtId="0" fontId="52" fillId="0" borderId="42" xfId="1" applyBorder="1"/>
    <xf numFmtId="0" fontId="52" fillId="0" borderId="40" xfId="1" applyBorder="1"/>
    <xf numFmtId="0" fontId="52" fillId="0" borderId="0" xfId="1" applyBorder="1"/>
    <xf numFmtId="0" fontId="52" fillId="0" borderId="41" xfId="1" applyBorder="1"/>
    <xf numFmtId="0" fontId="52" fillId="0" borderId="40" xfId="1" applyBorder="1" applyAlignment="1">
      <alignment horizontal="left"/>
    </xf>
    <xf numFmtId="0" fontId="52" fillId="0" borderId="0" xfId="1" applyBorder="1" applyAlignment="1">
      <alignment horizontal="left"/>
    </xf>
    <xf numFmtId="0" fontId="52" fillId="0" borderId="41" xfId="1" applyBorder="1" applyAlignment="1">
      <alignment horizontal="left"/>
    </xf>
    <xf numFmtId="0" fontId="64" fillId="0" borderId="37" xfId="0" applyFont="1" applyBorder="1" applyAlignment="1">
      <alignment horizontal="center"/>
    </xf>
    <xf numFmtId="0" fontId="64" fillId="0" borderId="38" xfId="0" applyFont="1" applyBorder="1" applyAlignment="1">
      <alignment horizontal="center"/>
    </xf>
    <xf numFmtId="0" fontId="64" fillId="0" borderId="39" xfId="0" applyFont="1" applyBorder="1" applyAlignment="1">
      <alignment horizontal="center"/>
    </xf>
    <xf numFmtId="0" fontId="0" fillId="0" borderId="0" xfId="0" applyFont="1" applyAlignment="1"/>
    <xf numFmtId="0" fontId="57" fillId="7" borderId="27" xfId="0" applyFont="1" applyFill="1" applyBorder="1" applyAlignment="1" applyProtection="1">
      <alignment horizontal="center" vertical="center" wrapText="1"/>
    </xf>
    <xf numFmtId="0" fontId="57" fillId="7" borderId="50" xfId="0" applyFont="1" applyFill="1" applyBorder="1" applyAlignment="1" applyProtection="1">
      <alignment horizontal="center" vertical="center" wrapText="1"/>
    </xf>
    <xf numFmtId="0" fontId="65" fillId="7" borderId="16" xfId="0" applyFont="1" applyFill="1" applyBorder="1" applyAlignment="1" applyProtection="1">
      <alignment horizontal="center" vertical="center" wrapText="1"/>
    </xf>
    <xf numFmtId="0" fontId="65" fillId="7" borderId="8" xfId="0" applyFont="1" applyFill="1" applyBorder="1" applyAlignment="1" applyProtection="1">
      <alignment horizontal="center" vertical="center" wrapText="1"/>
    </xf>
    <xf numFmtId="0" fontId="65" fillId="7" borderId="17" xfId="0" applyFont="1" applyFill="1" applyBorder="1" applyAlignment="1" applyProtection="1">
      <alignment horizontal="center" vertical="center" wrapText="1"/>
    </xf>
    <xf numFmtId="0" fontId="63" fillId="8" borderId="0" xfId="0" applyFont="1" applyFill="1" applyBorder="1" applyAlignment="1" applyProtection="1">
      <alignment horizontal="center" vertical="center"/>
    </xf>
    <xf numFmtId="0" fontId="70" fillId="6" borderId="27" xfId="0" applyFont="1" applyFill="1" applyBorder="1" applyAlignment="1" applyProtection="1">
      <alignment horizontal="center" vertical="center"/>
      <protection locked="0"/>
    </xf>
    <xf numFmtId="0" fontId="70" fillId="6" borderId="12" xfId="0" applyFont="1" applyFill="1" applyBorder="1" applyAlignment="1" applyProtection="1">
      <alignment horizontal="center" vertical="center"/>
      <protection locked="0"/>
    </xf>
    <xf numFmtId="0" fontId="70" fillId="6" borderId="13" xfId="0" applyFont="1" applyFill="1" applyBorder="1" applyAlignment="1" applyProtection="1">
      <alignment horizontal="center" vertical="center"/>
      <protection locked="0"/>
    </xf>
    <xf numFmtId="0" fontId="65" fillId="7" borderId="27" xfId="0" applyFont="1" applyFill="1" applyBorder="1" applyAlignment="1" applyProtection="1">
      <alignment horizontal="center" vertical="center" wrapText="1"/>
    </xf>
    <xf numFmtId="0" fontId="65" fillId="7" borderId="13" xfId="0" applyFont="1" applyFill="1" applyBorder="1" applyAlignment="1" applyProtection="1">
      <alignment horizontal="center" vertical="center" wrapText="1"/>
    </xf>
    <xf numFmtId="0" fontId="70" fillId="6" borderId="49" xfId="0" applyFont="1" applyFill="1" applyBorder="1" applyAlignment="1" applyProtection="1">
      <alignment horizontal="center" vertical="center"/>
      <protection locked="0"/>
    </xf>
    <xf numFmtId="0" fontId="70" fillId="6" borderId="50" xfId="0" applyFont="1" applyFill="1" applyBorder="1" applyAlignment="1" applyProtection="1">
      <alignment horizontal="center" vertical="center"/>
      <protection locked="0"/>
    </xf>
    <xf numFmtId="0" fontId="1" fillId="7" borderId="12" xfId="0" applyFont="1" applyFill="1" applyBorder="1" applyAlignment="1">
      <alignment horizontal="center" vertical="center"/>
    </xf>
    <xf numFmtId="0" fontId="1" fillId="7" borderId="32" xfId="0" applyFont="1" applyFill="1" applyBorder="1" applyAlignment="1">
      <alignment horizontal="center" vertical="center"/>
    </xf>
    <xf numFmtId="0" fontId="1" fillId="7" borderId="31"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25"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58" fillId="0" borderId="0" xfId="0" applyFont="1" applyFill="1" applyAlignment="1">
      <alignment horizontal="center" vertical="center"/>
    </xf>
    <xf numFmtId="0" fontId="57" fillId="0" borderId="0" xfId="0" applyFont="1" applyFill="1" applyAlignment="1"/>
    <xf numFmtId="0" fontId="58" fillId="0" borderId="0" xfId="0" applyFont="1" applyAlignment="1">
      <alignment horizontal="center" vertical="center"/>
    </xf>
    <xf numFmtId="0" fontId="57" fillId="0" borderId="0" xfId="0" applyFont="1" applyAlignment="1"/>
    <xf numFmtId="0" fontId="59" fillId="0" borderId="0" xfId="0" applyFont="1" applyAlignment="1">
      <alignment horizontal="center" wrapText="1"/>
    </xf>
    <xf numFmtId="0" fontId="59" fillId="0" borderId="0" xfId="0" applyFont="1" applyAlignment="1">
      <alignment horizontal="center" vertical="center" wrapText="1"/>
    </xf>
    <xf numFmtId="0" fontId="0" fillId="7" borderId="20" xfId="0" applyFont="1" applyFill="1" applyBorder="1" applyAlignment="1">
      <alignment horizontal="center" vertical="center"/>
    </xf>
    <xf numFmtId="0" fontId="0" fillId="7" borderId="28" xfId="0" applyFont="1" applyFill="1" applyBorder="1" applyAlignment="1">
      <alignment horizontal="center" vertical="center"/>
    </xf>
    <xf numFmtId="0" fontId="0" fillId="7" borderId="43" xfId="0" applyFont="1" applyFill="1" applyBorder="1" applyAlignment="1">
      <alignment horizontal="center" vertical="center"/>
    </xf>
    <xf numFmtId="0" fontId="8" fillId="7" borderId="9" xfId="0" applyFont="1" applyFill="1" applyBorder="1" applyAlignment="1">
      <alignment horizontal="center" wrapText="1"/>
    </xf>
    <xf numFmtId="0" fontId="0" fillId="7" borderId="9" xfId="0" applyFont="1" applyFill="1" applyBorder="1" applyAlignment="1">
      <alignment horizontal="center" wrapText="1"/>
    </xf>
    <xf numFmtId="0" fontId="59" fillId="0" borderId="0" xfId="0" applyFont="1" applyFill="1" applyAlignment="1">
      <alignment horizontal="center" vertical="center" wrapText="1"/>
    </xf>
    <xf numFmtId="0" fontId="58" fillId="0" borderId="0" xfId="0" applyFont="1" applyFill="1" applyAlignment="1">
      <alignment horizontal="center" vertical="center" wrapText="1"/>
    </xf>
    <xf numFmtId="0" fontId="57" fillId="0" borderId="0" xfId="0" applyFont="1" applyFill="1" applyAlignment="1">
      <alignment horizontal="center" vertical="center" wrapText="1"/>
    </xf>
  </cellXfs>
  <cellStyles count="2">
    <cellStyle name="Hyperlink" xfId="1" builtinId="8"/>
    <cellStyle name="Normal" xfId="0" builtinId="0"/>
  </cellStyles>
  <dxfs count="3">
    <dxf>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76950" cy="843693"/>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6076950" cy="843693"/>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400" b="1" baseline="0"/>
            <a:t>SCIENTIFIC LITERATURE DATABASE - FOOD FOR ANIMALS</a:t>
          </a:r>
          <a:endParaRPr lang="en-US" sz="2400" b="1"/>
        </a:p>
      </xdr:txBody>
    </xdr:sp>
    <xdr:clientData/>
  </xdr:oneCellAnchor>
  <xdr:oneCellAnchor>
    <xdr:from>
      <xdr:col>0</xdr:col>
      <xdr:colOff>0</xdr:colOff>
      <xdr:row>5</xdr:row>
      <xdr:rowOff>56734</xdr:rowOff>
    </xdr:from>
    <xdr:ext cx="6107206" cy="469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841146"/>
          <a:ext cx="6107206" cy="469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Background:</a:t>
          </a:r>
          <a:r>
            <a:rPr lang="en-US" sz="1100" b="1" baseline="0"/>
            <a:t>  </a:t>
          </a:r>
          <a:r>
            <a:rPr lang="en-US" sz="1100"/>
            <a:t>This</a:t>
          </a:r>
          <a:r>
            <a:rPr lang="en-US" sz="1100" baseline="0"/>
            <a:t> is a tool to assist  animal food f acilities fulfill the hazard analysis requirements specified in the Food Safety Modernization Act - Current Good Manufacturing Practice and Hazard Analysis and Risk-Based Preventive Controls  for Food for Animals rule. According to the rule, covered facilities must "conduct a hazard analysis to identify and evaluate, based on experience, illness data, scientific reports, and other information, known or reasonably foreseeable hazards for each type of animal food manufactured, processed, packed, or held at your facility to determine whether there are any hazards requiring a preventive control..."  The hazard analysis  must also include an evaluation to "assess the severity of the illness or injury if the hazard were to occur and the probability that the hazard will occur in the absence of the preventive controls." </a:t>
          </a:r>
        </a:p>
        <a:p>
          <a:endParaRPr lang="en-US" sz="1100" baseline="0"/>
        </a:p>
        <a:p>
          <a:r>
            <a:rPr lang="en-US" sz="1100" b="1"/>
            <a:t>Purpose of the Scientific</a:t>
          </a:r>
          <a:r>
            <a:rPr lang="en-US" sz="1100" b="1" baseline="0"/>
            <a:t> Literature Database Tool</a:t>
          </a:r>
          <a:r>
            <a:rPr lang="en-US" sz="1100" b="1"/>
            <a:t>:</a:t>
          </a:r>
          <a:r>
            <a:rPr lang="en-US" sz="1100" b="1" baseline="0"/>
            <a:t>  </a:t>
          </a:r>
          <a:r>
            <a:rPr lang="en-US" sz="1100"/>
            <a:t>This tool provides data obtained</a:t>
          </a:r>
          <a:r>
            <a:rPr lang="en-US" sz="1100" baseline="0"/>
            <a:t> from a review of scientific literature and recall data that may be used to assess the documented occurrence of hazards in animal food </a:t>
          </a:r>
          <a:r>
            <a:rPr lang="en-US" sz="1100"/>
            <a:t>and data describing the severity of hazards to</a:t>
          </a:r>
          <a:r>
            <a:rPr lang="en-US" sz="1100" baseline="0"/>
            <a:t> sixteen animal species groups. S</a:t>
          </a:r>
          <a:r>
            <a:rPr lang="en-US" sz="1100"/>
            <a:t>ummary scores  for</a:t>
          </a:r>
          <a:r>
            <a:rPr lang="en-US" sz="1100" baseline="0"/>
            <a:t>  documented occurrence of hazards in animal food  and severity in animal species groups are also provided.</a:t>
          </a:r>
          <a:r>
            <a:rPr lang="en-US" sz="1100"/>
            <a:t> </a:t>
          </a:r>
        </a:p>
        <a:p>
          <a:endParaRPr lang="en-US" sz="1100"/>
        </a:p>
        <a:p>
          <a:r>
            <a:rPr lang="en-US" sz="1100" b="1"/>
            <a:t>Scope:</a:t>
          </a:r>
          <a:r>
            <a:rPr lang="en-US" sz="1100" b="0"/>
            <a:t>  The</a:t>
          </a:r>
          <a:r>
            <a:rPr lang="en-US" sz="1100" b="0" baseline="0"/>
            <a:t> following sources were used to create this database</a:t>
          </a:r>
        </a:p>
        <a:p>
          <a:r>
            <a:rPr lang="en-US" sz="1100" b="0" baseline="0"/>
            <a:t>- Scientific papers from the past 10 years that were published in the United States and Canada</a:t>
          </a:r>
        </a:p>
        <a:p>
          <a:r>
            <a:rPr lang="en-US" sz="1100" b="0" baseline="0"/>
            <a:t>- FDA Class I recalls from 2009 to present</a:t>
          </a:r>
        </a:p>
        <a:p>
          <a:r>
            <a:rPr lang="en-US" sz="1100" b="0" baseline="0"/>
            <a:t>- FDA Class II and III recalls from 2012 to present</a:t>
          </a:r>
          <a:endParaRPr lang="en-US" sz="1100" b="1"/>
        </a:p>
        <a:p>
          <a:endParaRPr lang="en-US" sz="1100"/>
        </a:p>
        <a:p>
          <a:r>
            <a:rPr lang="en-US" sz="1100" b="1" baseline="0">
              <a:solidFill>
                <a:srgbClr val="FF0000"/>
              </a:solidFill>
            </a:rPr>
            <a:t>CAUTION:</a:t>
          </a:r>
          <a:r>
            <a:rPr lang="en-US" sz="1100" b="1" baseline="0"/>
            <a:t> The data and scores provided in this tool may serve as a </a:t>
          </a:r>
          <a:r>
            <a:rPr lang="en-US" sz="1100" b="1" i="1" u="sng" baseline="0"/>
            <a:t>starting point</a:t>
          </a:r>
          <a:r>
            <a:rPr lang="en-US" sz="1100" b="1" u="sng" baseline="0"/>
            <a:t> </a:t>
          </a:r>
          <a:r>
            <a:rPr lang="en-US" sz="1100" b="1" baseline="0"/>
            <a:t>for a facility specific hazard analysis which must also include other facility specific information such as facility experience  and other factors specified in the Preventive Controls Rule.</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3</xdr:row>
      <xdr:rowOff>28573</xdr:rowOff>
    </xdr:from>
    <xdr:ext cx="6078008" cy="650134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 y="504823"/>
          <a:ext cx="6078008" cy="6501344"/>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u="sng"/>
            <a:t>HOW</a:t>
          </a:r>
          <a:r>
            <a:rPr lang="en-US" sz="1100" b="1" u="sng" baseline="0"/>
            <a:t> TO USE THE SCIENTIFIC LITERATURE DATABASE TOOL</a:t>
          </a:r>
        </a:p>
        <a:p>
          <a:pPr algn="ctr"/>
          <a:endParaRPr lang="en-US" sz="1100" b="1" u="sng" baseline="0"/>
        </a:p>
        <a:p>
          <a:pPr algn="l"/>
          <a:r>
            <a:rPr lang="en-US" sz="1100" b="1" u="none" baseline="0"/>
            <a:t>Note: </a:t>
          </a:r>
          <a:r>
            <a:rPr lang="en-US" sz="1100" b="0" u="none" baseline="0"/>
            <a:t>This workbook is compatible with </a:t>
          </a:r>
          <a:r>
            <a:rPr lang="en-US" sz="1100">
              <a:solidFill>
                <a:schemeClr val="tx1"/>
              </a:solidFill>
              <a:effectLst/>
              <a:latin typeface="+mn-lt"/>
              <a:ea typeface="+mn-ea"/>
              <a:cs typeface="+mn-cs"/>
            </a:rPr>
            <a:t>Microsoft® Office®2007</a:t>
          </a:r>
          <a:r>
            <a:rPr lang="en-US" sz="1100" b="0" u="none" baseline="0"/>
            <a:t> and higher.</a:t>
          </a:r>
        </a:p>
        <a:p>
          <a:pPr algn="l"/>
          <a:endParaRPr lang="en-US" sz="1100" b="1" u="none" baseline="0"/>
        </a:p>
        <a:p>
          <a:r>
            <a:rPr lang="en-US" sz="1100" b="0" baseline="0"/>
            <a:t>1.  On the Scientific Literature Database Tool (Sheet 3) the user may select an animal food (Cell A7) and an animal species group (</a:t>
          </a:r>
          <a:r>
            <a:rPr lang="en-US" sz="1100" b="0" baseline="0">
              <a:solidFill>
                <a:sysClr val="windowText" lastClr="000000"/>
              </a:solidFill>
            </a:rPr>
            <a:t>Cell E7</a:t>
          </a:r>
          <a:r>
            <a:rPr lang="en-US" sz="1100" b="0" baseline="0"/>
            <a:t>) from drop down lists. </a:t>
          </a:r>
          <a:r>
            <a:rPr lang="en-US" sz="1100" b="1" baseline="0"/>
            <a:t>These two cells are the only inputs to be manipulated by the user. </a:t>
          </a:r>
        </a:p>
        <a:p>
          <a:endParaRPr lang="en-US" sz="1100" b="0" baseline="0"/>
        </a:p>
        <a:p>
          <a:pPr marL="0" marR="0" indent="0" defTabSz="914400" eaLnBrk="1" fontAlgn="auto" latinLnBrk="0" hangingPunct="1">
            <a:lnSpc>
              <a:spcPct val="100000"/>
            </a:lnSpc>
            <a:spcBef>
              <a:spcPts val="0"/>
            </a:spcBef>
            <a:spcAft>
              <a:spcPts val="0"/>
            </a:spcAft>
            <a:buClrTx/>
            <a:buSzTx/>
            <a:buFontTx/>
            <a:buNone/>
            <a:tabLst/>
            <a:defRPr/>
          </a:pPr>
          <a:r>
            <a:rPr lang="en-US" sz="1100" b="0" baseline="0"/>
            <a:t>2.*  Upon selecting an animal food and species group, a list of Hazards that have been documented for the selected animal food will populate Column A (starting in Row 11), Type of Hazard will populate Column B, Qualitative scores for documented occurrence will populate Column C, and Qualitative scores for severity will populate </a:t>
          </a:r>
          <a:r>
            <a:rPr lang="en-US" sz="1100" b="0" baseline="0">
              <a:solidFill>
                <a:sysClr val="windowText" lastClr="000000"/>
              </a:solidFill>
            </a:rPr>
            <a:t>Columns E and F</a:t>
          </a:r>
          <a:r>
            <a:rPr lang="en-US" sz="1100" b="0" baseline="0"/>
            <a:t>. The score in Column F is for the selected species, and is independent of the animal food selected in Cell A7.</a:t>
          </a:r>
        </a:p>
        <a:p>
          <a:pPr marL="0" marR="0" indent="0" defTabSz="914400" eaLnBrk="1" fontAlgn="auto" latinLnBrk="0" hangingPunct="1">
            <a:lnSpc>
              <a:spcPct val="100000"/>
            </a:lnSpc>
            <a:spcBef>
              <a:spcPts val="0"/>
            </a:spcBef>
            <a:spcAft>
              <a:spcPts val="0"/>
            </a:spcAft>
            <a:buClrTx/>
            <a:buSzTx/>
            <a:buFontTx/>
            <a:buNone/>
            <a:tabLst/>
            <a:defRPr/>
          </a:pPr>
          <a:endParaRPr lang="en-US" sz="1100" b="0" baseline="0"/>
        </a:p>
        <a:p>
          <a:pPr marL="0" marR="0" indent="0" defTabSz="914400" eaLnBrk="1" fontAlgn="auto" latinLnBrk="0" hangingPunct="1">
            <a:lnSpc>
              <a:spcPct val="100000"/>
            </a:lnSpc>
            <a:spcBef>
              <a:spcPts val="0"/>
            </a:spcBef>
            <a:spcAft>
              <a:spcPts val="0"/>
            </a:spcAft>
            <a:buClrTx/>
            <a:buSzTx/>
            <a:buFontTx/>
            <a:buNone/>
            <a:tabLst/>
            <a:defRPr/>
          </a:pPr>
          <a:r>
            <a:rPr lang="en-US" sz="1100" b="0" baseline="0"/>
            <a:t>3.</a:t>
          </a:r>
          <a:r>
            <a:rPr lang="en-US" sz="1100" b="1" baseline="0"/>
            <a:t>**</a:t>
          </a:r>
          <a:r>
            <a:rPr lang="en-US" sz="1100" b="0" baseline="0"/>
            <a:t>  Some species are affected more severely than other species </a:t>
          </a:r>
          <a:r>
            <a:rPr lang="en-US" sz="1100" b="0" u="sng" baseline="0"/>
            <a:t>in their assigned category</a:t>
          </a:r>
          <a:r>
            <a:rPr lang="en-US" sz="1100" b="0" baseline="0"/>
            <a:t>.  Please refer to Sheet 6 (Severity Scores) for these exceptions.  The species is documented in Column  H and the hazard in Column A is highlighted in red. </a:t>
          </a:r>
        </a:p>
        <a:p>
          <a:pPr marL="0" marR="0" indent="0" defTabSz="914400" eaLnBrk="1" fontAlgn="auto" latinLnBrk="0" hangingPunct="1">
            <a:lnSpc>
              <a:spcPct val="100000"/>
            </a:lnSpc>
            <a:spcBef>
              <a:spcPts val="0"/>
            </a:spcBef>
            <a:spcAft>
              <a:spcPts val="0"/>
            </a:spcAft>
            <a:buClrTx/>
            <a:buSzTx/>
            <a:buFontTx/>
            <a:buNone/>
            <a:tabLst/>
            <a:defRPr/>
          </a:pPr>
          <a:endParaRPr lang="en-US" sz="1100" b="0" baseline="0"/>
        </a:p>
        <a:p>
          <a:pPr marL="0" marR="0" indent="0" defTabSz="914400" eaLnBrk="1" fontAlgn="auto" latinLnBrk="0" hangingPunct="1">
            <a:lnSpc>
              <a:spcPct val="100000"/>
            </a:lnSpc>
            <a:spcBef>
              <a:spcPts val="0"/>
            </a:spcBef>
            <a:spcAft>
              <a:spcPts val="0"/>
            </a:spcAft>
            <a:buClrTx/>
            <a:buSzTx/>
            <a:buFontTx/>
            <a:buNone/>
            <a:tabLst/>
            <a:defRPr/>
          </a:pPr>
          <a:r>
            <a:rPr lang="en-US" sz="1100" b="0" baseline="0"/>
            <a:t>4.  The results from each Scientific Literature Database Tool search in Sheet 3 will print on one page.  It is recommended that the facility print a Scientific Literature Database Tool sheet for each animal food/species group at this time. </a:t>
          </a:r>
        </a:p>
        <a:p>
          <a:pPr marL="0" marR="0" indent="0" defTabSz="914400" eaLnBrk="1" fontAlgn="auto" latinLnBrk="0" hangingPunct="1">
            <a:lnSpc>
              <a:spcPct val="100000"/>
            </a:lnSpc>
            <a:spcBef>
              <a:spcPts val="0"/>
            </a:spcBef>
            <a:spcAft>
              <a:spcPts val="0"/>
            </a:spcAft>
            <a:buClrTx/>
            <a:buSzTx/>
            <a:buFontTx/>
            <a:buNone/>
            <a:tabLst/>
            <a:defRPr/>
          </a:pPr>
          <a:endParaRPr lang="en-US" sz="1100" b="0" baseline="0"/>
        </a:p>
        <a:p>
          <a:pPr marL="0" marR="0" indent="0" defTabSz="914400" eaLnBrk="1" fontAlgn="auto" latinLnBrk="0" hangingPunct="1">
            <a:lnSpc>
              <a:spcPct val="100000"/>
            </a:lnSpc>
            <a:spcBef>
              <a:spcPts val="0"/>
            </a:spcBef>
            <a:spcAft>
              <a:spcPts val="0"/>
            </a:spcAft>
            <a:buClrTx/>
            <a:buSzTx/>
            <a:buFontTx/>
            <a:buNone/>
            <a:tabLst/>
            <a:defRPr/>
          </a:pPr>
          <a:r>
            <a:rPr lang="en-US" sz="1100" b="0" baseline="0"/>
            <a:t>5.  The facility  may use the information provided by Sheet 3 as one possible source to inform hazard assessments </a:t>
          </a:r>
          <a:r>
            <a:rPr lang="en-US" sz="1100" b="1" baseline="0"/>
            <a:t>based on scientific literature alone</a:t>
          </a:r>
          <a:r>
            <a:rPr lang="en-US" sz="1100" b="0" baseline="0"/>
            <a:t>. This information should be combined with facility specific experience , illness data, and other relevant information as specified by the FSMA Preventive Controls Rule for a complete hazard analysis.  </a:t>
          </a:r>
        </a:p>
        <a:p>
          <a:endParaRPr lang="en-US" sz="1100" b="0" baseline="0"/>
        </a:p>
        <a:p>
          <a:r>
            <a:rPr lang="en-US" sz="1100" b="0" baseline="0"/>
            <a:t>*The formulas for calculating the scores can be found on Sheets 4 and 6, and the data that were used to calculate the scores can be found on Sheets 7, 9, and 11. Sheets 16 and 17 contain lists that were used in deriving the formulas for calculating scores and for the drop-down lists,  and are included solely for the user's interest.</a:t>
          </a:r>
        </a:p>
        <a:p>
          <a:endParaRPr lang="en-US" sz="1100" b="0" baseline="0"/>
        </a:p>
        <a:p>
          <a:r>
            <a:rPr lang="en-US" sz="1100" b="0" baseline="0"/>
            <a:t>**Please refer to Sheet 6 (Severity Scores) for important information on interpretation.  In the severity score formula, "Unknown" was assigned if no information was found on health effect for a species category. </a:t>
          </a:r>
          <a:r>
            <a:rPr lang="en-US" sz="1100" b="1" baseline="0"/>
            <a:t> "Unknown" was given the same score (Zero) as "No" </a:t>
          </a:r>
          <a:r>
            <a:rPr lang="en-US" sz="1100" b="0" baseline="0"/>
            <a:t>for these categories.  It is, therefore, recommended that facilities making food for these species consider additional information when determining severity.</a:t>
          </a:r>
        </a:p>
      </xdr:txBody>
    </xdr:sp>
    <xdr:clientData/>
  </xdr:oneCellAnchor>
  <xdr:oneCellAnchor>
    <xdr:from>
      <xdr:col>0</xdr:col>
      <xdr:colOff>28575</xdr:colOff>
      <xdr:row>0</xdr:row>
      <xdr:rowOff>28575</xdr:rowOff>
    </xdr:from>
    <xdr:ext cx="6076950" cy="468013"/>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8575" y="28575"/>
          <a:ext cx="6076950" cy="468013"/>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400" b="1"/>
            <a:t>How To</a:t>
          </a:r>
          <a:r>
            <a:rPr lang="en-US" sz="2400" b="1" baseline="0"/>
            <a:t> Use</a:t>
          </a:r>
          <a:endParaRPr lang="en-US" sz="2400" b="1"/>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35718</xdr:colOff>
      <xdr:row>0</xdr:row>
      <xdr:rowOff>23812</xdr:rowOff>
    </xdr:from>
    <xdr:to>
      <xdr:col>5</xdr:col>
      <xdr:colOff>2714624</xdr:colOff>
      <xdr:row>2</xdr:row>
      <xdr:rowOff>228600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5718" y="23812"/>
          <a:ext cx="10834687" cy="704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t>Scientific Literature Database Tool</a:t>
          </a:r>
        </a:p>
        <a:p>
          <a:pPr algn="ctr"/>
          <a:r>
            <a:rPr lang="en-US" sz="1100" baseline="0"/>
            <a:t>Click on yellow boxes  to select an animal food and /or species category from the drop down menus</a:t>
          </a:r>
          <a:endParaRPr lang="en-US" sz="1100"/>
        </a:p>
      </xdr:txBody>
    </xdr:sp>
    <xdr:clientData/>
  </xdr:twoCellAnchor>
  <xdr:oneCellAnchor>
    <xdr:from>
      <xdr:col>0</xdr:col>
      <xdr:colOff>0</xdr:colOff>
      <xdr:row>3</xdr:row>
      <xdr:rowOff>0</xdr:rowOff>
    </xdr:from>
    <xdr:ext cx="4976813" cy="1285875"/>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0" y="738188"/>
          <a:ext cx="4976813" cy="1285875"/>
        </a:xfrm>
        <a:prstGeom prst="rect">
          <a:avLst/>
        </a:prstGeom>
        <a:solidFill>
          <a:schemeClr val="bg1">
            <a:lumMod val="95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800" b="1" u="sng">
              <a:latin typeface="+mn-lt"/>
            </a:rPr>
            <a:t>Animal Food</a:t>
          </a:r>
        </a:p>
        <a:p>
          <a:pPr algn="ctr"/>
          <a:r>
            <a:rPr lang="en-US" sz="1100"/>
            <a:t>Selection</a:t>
          </a:r>
          <a:r>
            <a:rPr lang="en-US" sz="1100" baseline="0"/>
            <a:t> of the animal food will populate the table below with a list of hazards reported in that animal food  as reported in scientific literature </a:t>
          </a:r>
          <a:r>
            <a:rPr lang="en-US" sz="1100" b="1" baseline="0"/>
            <a:t>. </a:t>
          </a:r>
          <a:r>
            <a:rPr lang="en-US" sz="1100" b="0" baseline="0"/>
            <a:t> This is </a:t>
          </a:r>
          <a:r>
            <a:rPr lang="en-US" sz="1100" b="1" baseline="0"/>
            <a:t>independent of species</a:t>
          </a:r>
          <a:r>
            <a:rPr lang="en-US" sz="1100" b="0" baseline="0"/>
            <a:t>,e xcept for finished feeds.</a:t>
          </a:r>
          <a:r>
            <a:rPr lang="en-US" sz="1100" baseline="0"/>
            <a:t>  For additional information on how the qualitative score is calculated, see Sheet 4 (Documented Occurrence Scores).</a:t>
          </a:r>
          <a:endParaRPr lang="en-US" sz="1100"/>
        </a:p>
      </xdr:txBody>
    </xdr:sp>
    <xdr:clientData/>
  </xdr:oneCellAnchor>
  <xdr:oneCellAnchor>
    <xdr:from>
      <xdr:col>4</xdr:col>
      <xdr:colOff>0</xdr:colOff>
      <xdr:row>3</xdr:row>
      <xdr:rowOff>0</xdr:rowOff>
    </xdr:from>
    <xdr:ext cx="5417344" cy="1285875"/>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5441156" y="738188"/>
          <a:ext cx="5417344" cy="1285875"/>
        </a:xfrm>
        <a:prstGeom prst="rect">
          <a:avLst/>
        </a:prstGeom>
        <a:solidFill>
          <a:schemeClr val="bg1">
            <a:lumMod val="95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800" b="1" u="sng">
              <a:latin typeface="+mn-lt"/>
            </a:rPr>
            <a:t>Species</a:t>
          </a:r>
          <a:r>
            <a:rPr lang="en-US" sz="1800" b="1" u="sng" baseline="0">
              <a:latin typeface="+mn-lt"/>
            </a:rPr>
            <a:t> Category</a:t>
          </a:r>
          <a:endParaRPr lang="en-US" sz="1800" b="1" u="sng">
            <a:latin typeface="+mn-lt"/>
          </a:endParaRPr>
        </a:p>
        <a:p>
          <a:pPr algn="ctr"/>
          <a:r>
            <a:rPr lang="en-US" sz="1100"/>
            <a:t>Selection</a:t>
          </a:r>
          <a:r>
            <a:rPr lang="en-US" sz="1100" baseline="0"/>
            <a:t> of the species category  will populate the table below with a score that reflects the severity of a hazard were the selected species to come into contact with that hazard, </a:t>
          </a:r>
          <a:r>
            <a:rPr lang="en-US" sz="1100" b="1" baseline="0"/>
            <a:t>independent of the animal food selected</a:t>
          </a:r>
          <a:r>
            <a:rPr lang="en-US" sz="1100" baseline="0"/>
            <a:t>.  For  additional information on how the qualitative score is calculated, see Sheet 6 (Severity Scores).</a:t>
          </a: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1104900</xdr:colOff>
      <xdr:row>3</xdr:row>
      <xdr:rowOff>9525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0" y="0"/>
          <a:ext cx="4238625" cy="609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t>Documented Occurrence Score Definitions</a:t>
          </a:r>
          <a:r>
            <a:rPr lang="en-US" sz="1800" b="1" baseline="0"/>
            <a:t>                                                  </a:t>
          </a:r>
          <a:r>
            <a:rPr lang="en-US" sz="1400" b="0" baseline="0"/>
            <a:t>(for Sheet 4)</a:t>
          </a:r>
          <a:endParaRPr lang="en-US" sz="1400" b="0"/>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45</xdr:row>
      <xdr:rowOff>133350</xdr:rowOff>
    </xdr:to>
    <xdr:sp macro="" textlink="">
      <xdr:nvSpPr>
        <xdr:cNvPr id="3079" name="Rectangle 7" hidden="1">
          <a:extLst>
            <a:ext uri="{FF2B5EF4-FFF2-40B4-BE49-F238E27FC236}">
              <a16:creationId xmlns:a16="http://schemas.microsoft.com/office/drawing/2014/main" id="{00000000-0008-0000-0600-000007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editAs="absolute">
    <xdr:from>
      <xdr:col>0</xdr:col>
      <xdr:colOff>1600200</xdr:colOff>
      <xdr:row>472</xdr:row>
      <xdr:rowOff>9525</xdr:rowOff>
    </xdr:from>
    <xdr:to>
      <xdr:col>4</xdr:col>
      <xdr:colOff>1352550</xdr:colOff>
      <xdr:row>473</xdr:row>
      <xdr:rowOff>114300</xdr:rowOff>
    </xdr:to>
    <xdr:sp macro="" textlink="">
      <xdr:nvSpPr>
        <xdr:cNvPr id="3075" name="Rectangle 3" hidden="1">
          <a:extLst>
            <a:ext uri="{FF2B5EF4-FFF2-40B4-BE49-F238E27FC236}">
              <a16:creationId xmlns:a16="http://schemas.microsoft.com/office/drawing/2014/main" id="{00000000-0008-0000-0600-0000030C0000}"/>
            </a:ext>
          </a:extLst>
        </xdr:cNvPr>
        <xdr:cNvSpPr>
          <a:spLocks noChangeArrowheads="1"/>
        </xdr:cNvSpPr>
      </xdr:nvSpPr>
      <xdr:spPr bwMode="auto">
        <a:xfrm>
          <a:off x="1600200" y="77571600"/>
          <a:ext cx="5029200" cy="266700"/>
        </a:xfrm>
        <a:prstGeom prst="rect">
          <a:avLst/>
        </a:pr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0</xdr:col>
      <xdr:colOff>0</xdr:colOff>
      <xdr:row>0</xdr:row>
      <xdr:rowOff>0</xdr:rowOff>
    </xdr:from>
    <xdr:to>
      <xdr:col>6</xdr:col>
      <xdr:colOff>0</xdr:colOff>
      <xdr:row>45</xdr:row>
      <xdr:rowOff>133350</xdr:rowOff>
    </xdr:to>
    <xdr:sp macro="" textlink="">
      <xdr:nvSpPr>
        <xdr:cNvPr id="2" name="Rectangle 7" hidden="1">
          <a:extLst>
            <a:ext uri="{FF2B5EF4-FFF2-40B4-BE49-F238E27FC236}">
              <a16:creationId xmlns:a16="http://schemas.microsoft.com/office/drawing/2014/main" id="{00000000-0008-0000-06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1247775</xdr:colOff>
      <xdr:row>49</xdr:row>
      <xdr:rowOff>0</xdr:rowOff>
    </xdr:to>
    <xdr:sp macro="" textlink="">
      <xdr:nvSpPr>
        <xdr:cNvPr id="1030" name="Rectangle 6" hidden="1">
          <a:extLst>
            <a:ext uri="{FF2B5EF4-FFF2-40B4-BE49-F238E27FC236}">
              <a16:creationId xmlns:a16="http://schemas.microsoft.com/office/drawing/2014/main" id="{00000000-0008-0000-0700-000006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editAs="absolute">
    <xdr:from>
      <xdr:col>2</xdr:col>
      <xdr:colOff>142875</xdr:colOff>
      <xdr:row>36</xdr:row>
      <xdr:rowOff>104775</xdr:rowOff>
    </xdr:from>
    <xdr:to>
      <xdr:col>6</xdr:col>
      <xdr:colOff>142875</xdr:colOff>
      <xdr:row>37</xdr:row>
      <xdr:rowOff>209550</xdr:rowOff>
    </xdr:to>
    <xdr:sp macro="" textlink="">
      <xdr:nvSpPr>
        <xdr:cNvPr id="1027" name="Rectangle 3" hidden="1">
          <a:extLst>
            <a:ext uri="{FF2B5EF4-FFF2-40B4-BE49-F238E27FC236}">
              <a16:creationId xmlns:a16="http://schemas.microsoft.com/office/drawing/2014/main" id="{00000000-0008-0000-0700-000003040000}"/>
            </a:ext>
          </a:extLst>
        </xdr:cNvPr>
        <xdr:cNvSpPr>
          <a:spLocks noChangeArrowheads="1"/>
        </xdr:cNvSpPr>
      </xdr:nvSpPr>
      <xdr:spPr bwMode="auto">
        <a:xfrm>
          <a:off x="8420100" y="13001625"/>
          <a:ext cx="6372225" cy="295275"/>
        </a:xfrm>
        <a:prstGeom prst="rect">
          <a:avLst/>
        </a:pr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0</xdr:col>
      <xdr:colOff>0</xdr:colOff>
      <xdr:row>4</xdr:row>
      <xdr:rowOff>0</xdr:rowOff>
    </xdr:from>
    <xdr:to>
      <xdr:col>2</xdr:col>
      <xdr:colOff>1247775</xdr:colOff>
      <xdr:row>45</xdr:row>
      <xdr:rowOff>47625</xdr:rowOff>
    </xdr:to>
    <xdr:sp macro="" textlink="">
      <xdr:nvSpPr>
        <xdr:cNvPr id="2" name="Rectangle 6" hidden="1">
          <a:extLst>
            <a:ext uri="{FF2B5EF4-FFF2-40B4-BE49-F238E27FC236}">
              <a16:creationId xmlns:a16="http://schemas.microsoft.com/office/drawing/2014/main" id="{00000000-0008-0000-07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2905125</xdr:colOff>
      <xdr:row>3</xdr:row>
      <xdr:rowOff>123825</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0" y="0"/>
          <a:ext cx="2905125" cy="7239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t>Literature Definitions                                                                                                                                   </a:t>
          </a:r>
          <a:r>
            <a:rPr lang="en-US" sz="1400" b="0"/>
            <a:t>(for Sheet 7)</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0</xdr:row>
      <xdr:rowOff>9525</xdr:rowOff>
    </xdr:from>
    <xdr:to>
      <xdr:col>0</xdr:col>
      <xdr:colOff>2914649</xdr:colOff>
      <xdr:row>3</xdr:row>
      <xdr:rowOff>123825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9524" y="9525"/>
          <a:ext cx="2905125" cy="7143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t>Recall Definitions                                                                                                                                                                           </a:t>
          </a:r>
          <a:r>
            <a:rPr lang="en-US" sz="1400" b="0"/>
            <a:t>(for Sheet</a:t>
          </a:r>
          <a:r>
            <a:rPr lang="en-US" sz="1400" b="0" baseline="0"/>
            <a:t> 9)</a:t>
          </a:r>
          <a:endParaRPr lang="en-US" sz="1400" b="0"/>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4629150</xdr:colOff>
      <xdr:row>3</xdr:row>
      <xdr:rowOff>95250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9525" y="9525"/>
          <a:ext cx="4619625" cy="6858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t>Severity Definitions                                            </a:t>
          </a:r>
          <a:r>
            <a:rPr lang="en-US" sz="1800" b="1" baseline="0"/>
            <a:t>                                                                                                                                                          </a:t>
          </a:r>
          <a:r>
            <a:rPr lang="en-US" sz="1400" b="0"/>
            <a:t>(for Sheets</a:t>
          </a:r>
          <a:r>
            <a:rPr lang="en-US" sz="1400" b="0" baseline="0"/>
            <a:t> 6 and 11)</a:t>
          </a:r>
          <a:endParaRPr lang="en-US" sz="14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485775</xdr:colOff>
      <xdr:row>0</xdr:row>
      <xdr:rowOff>28575</xdr:rowOff>
    </xdr:from>
    <xdr:to>
      <xdr:col>13</xdr:col>
      <xdr:colOff>171450</xdr:colOff>
      <xdr:row>65</xdr:row>
      <xdr:rowOff>114300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143375" y="28575"/>
          <a:ext cx="3952875" cy="1061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i="0" u="none" strike="noStrike">
              <a:solidFill>
                <a:schemeClr val="dk1"/>
              </a:solidFill>
              <a:effectLst/>
              <a:latin typeface="+mn-lt"/>
              <a:ea typeface="+mn-ea"/>
              <a:cs typeface="+mn-cs"/>
            </a:rPr>
            <a:t>Amphibian</a:t>
          </a:r>
          <a:endParaRPr lang="en-US" b="0">
            <a:effectLst/>
          </a:endParaRPr>
        </a:p>
        <a:p>
          <a:pPr rtl="0" fontAlgn="base"/>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Frog &amp; toad</a:t>
          </a:r>
        </a:p>
        <a:p>
          <a:pPr rtl="0" fontAlgn="base"/>
          <a:r>
            <a:rPr lang="en-US" sz="1100" b="0" i="0" u="none" strike="noStrike">
              <a:solidFill>
                <a:schemeClr val="dk1"/>
              </a:solidFill>
              <a:effectLst/>
              <a:latin typeface="+mn-lt"/>
              <a:ea typeface="+mn-ea"/>
              <a:cs typeface="+mn-cs"/>
            </a:rPr>
            <a:t>- Newt &amp; salamander</a:t>
          </a:r>
          <a:br>
            <a:rPr lang="en-US" b="0">
              <a:effectLst/>
            </a:rPr>
          </a:br>
          <a:endParaRPr lang="en-US" b="0">
            <a:effectLst/>
          </a:endParaRPr>
        </a:p>
        <a:p>
          <a:pPr rtl="0"/>
          <a:r>
            <a:rPr lang="en-US" sz="1100" b="1" i="0" u="none" strike="noStrike">
              <a:solidFill>
                <a:schemeClr val="dk1"/>
              </a:solidFill>
              <a:effectLst/>
              <a:latin typeface="+mn-lt"/>
              <a:ea typeface="+mn-ea"/>
              <a:cs typeface="+mn-cs"/>
            </a:rPr>
            <a:t>Aquatic, non-mammal - fresh- and saltwater</a:t>
          </a:r>
          <a:endParaRPr lang="en-US" b="0">
            <a:effectLst/>
          </a:endParaRPr>
        </a:p>
        <a:p>
          <a:pPr rtl="0" fontAlgn="base"/>
          <a:r>
            <a:rPr lang="en-US" sz="1100" b="0" i="0" u="none" strike="noStrike">
              <a:solidFill>
                <a:schemeClr val="dk1"/>
              </a:solidFill>
              <a:effectLst/>
              <a:latin typeface="+mn-lt"/>
              <a:ea typeface="+mn-ea"/>
              <a:cs typeface="+mn-cs"/>
            </a:rPr>
            <a:t>- Fish</a:t>
          </a:r>
        </a:p>
        <a:p>
          <a:pPr rtl="0" fontAlgn="base"/>
          <a:r>
            <a:rPr lang="en-US" sz="1100" b="0" i="0" u="none" strike="noStrike">
              <a:solidFill>
                <a:schemeClr val="dk1"/>
              </a:solidFill>
              <a:effectLst/>
              <a:latin typeface="+mn-lt"/>
              <a:ea typeface="+mn-ea"/>
              <a:cs typeface="+mn-cs"/>
            </a:rPr>
            <a:t>- Shrimp</a:t>
          </a:r>
          <a:br>
            <a:rPr lang="en-US" b="0">
              <a:effectLst/>
            </a:rPr>
          </a:br>
          <a:endParaRPr lang="en-US" b="0">
            <a:effectLst/>
          </a:endParaRPr>
        </a:p>
        <a:p>
          <a:pPr rtl="0"/>
          <a:r>
            <a:rPr lang="en-US" sz="1100" b="1" i="0" u="none" strike="noStrike">
              <a:solidFill>
                <a:schemeClr val="dk1"/>
              </a:solidFill>
              <a:effectLst/>
              <a:latin typeface="+mn-lt"/>
              <a:ea typeface="+mn-ea"/>
              <a:cs typeface="+mn-cs"/>
            </a:rPr>
            <a:t>Avian</a:t>
          </a:r>
          <a:endParaRPr lang="en-US" sz="1100" b="0" i="0" u="none" strike="noStrike">
            <a:solidFill>
              <a:schemeClr val="dk1"/>
            </a:solidFill>
            <a:effectLst/>
            <a:latin typeface="+mn-lt"/>
            <a:ea typeface="+mn-ea"/>
            <a:cs typeface="+mn-cs"/>
          </a:endParaRPr>
        </a:p>
        <a:p>
          <a:pPr rtl="0"/>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C</a:t>
          </a:r>
          <a:r>
            <a:rPr lang="en-US" sz="1100" b="0" i="0" u="none" strike="noStrike">
              <a:solidFill>
                <a:schemeClr val="dk1"/>
              </a:solidFill>
              <a:effectLst/>
              <a:latin typeface="+mn-lt"/>
              <a:ea typeface="+mn-ea"/>
              <a:cs typeface="+mn-cs"/>
            </a:rPr>
            <a:t>aptive nondomestic</a:t>
          </a:r>
        </a:p>
        <a:p>
          <a:pPr rtl="0"/>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P</a:t>
          </a:r>
          <a:r>
            <a:rPr lang="en-US" sz="1100" b="0" i="0" u="none" strike="noStrike">
              <a:solidFill>
                <a:schemeClr val="dk1"/>
              </a:solidFill>
              <a:effectLst/>
              <a:latin typeface="+mn-lt"/>
              <a:ea typeface="+mn-ea"/>
              <a:cs typeface="+mn-cs"/>
            </a:rPr>
            <a:t>et</a:t>
          </a:r>
        </a:p>
        <a:p>
          <a:pPr rtl="0"/>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W</a:t>
          </a:r>
          <a:r>
            <a:rPr lang="en-US" sz="1100" b="0" i="0" u="none" strike="noStrike">
              <a:solidFill>
                <a:schemeClr val="dk1"/>
              </a:solidFill>
              <a:effectLst/>
              <a:latin typeface="+mn-lt"/>
              <a:ea typeface="+mn-ea"/>
              <a:cs typeface="+mn-cs"/>
            </a:rPr>
            <a:t>ild (non-waterfowl)</a:t>
          </a:r>
          <a:br>
            <a:rPr lang="en-US" b="0">
              <a:effectLst/>
            </a:rPr>
          </a:br>
          <a:endParaRPr lang="en-US" b="0">
            <a:effectLst/>
          </a:endParaRPr>
        </a:p>
        <a:p>
          <a:pPr rtl="0"/>
          <a:r>
            <a:rPr lang="en-US" sz="1100" b="1" i="0" u="none" strike="noStrike">
              <a:solidFill>
                <a:schemeClr val="dk1"/>
              </a:solidFill>
              <a:effectLst/>
              <a:latin typeface="+mn-lt"/>
              <a:ea typeface="+mn-ea"/>
              <a:cs typeface="+mn-cs"/>
            </a:rPr>
            <a:t>Camelid</a:t>
          </a:r>
          <a:endParaRPr lang="en-US" b="0">
            <a:effectLst/>
          </a:endParaRPr>
        </a:p>
        <a:p>
          <a:pPr rtl="0" fontAlgn="base"/>
          <a:r>
            <a:rPr lang="en-US" sz="1100" b="0" i="0" u="none" strike="noStrike">
              <a:solidFill>
                <a:schemeClr val="dk1"/>
              </a:solidFill>
              <a:effectLst/>
              <a:latin typeface="+mn-lt"/>
              <a:ea typeface="+mn-ea"/>
              <a:cs typeface="+mn-cs"/>
            </a:rPr>
            <a:t>- Llama</a:t>
          </a:r>
        </a:p>
        <a:p>
          <a:pPr rtl="0" fontAlgn="base"/>
          <a:r>
            <a:rPr lang="en-US" sz="1100" b="0" i="0" u="none" strike="noStrike">
              <a:solidFill>
                <a:schemeClr val="dk1"/>
              </a:solidFill>
              <a:effectLst/>
              <a:latin typeface="+mn-lt"/>
              <a:ea typeface="+mn-ea"/>
              <a:cs typeface="+mn-cs"/>
            </a:rPr>
            <a:t>- Alpaca</a:t>
          </a:r>
        </a:p>
        <a:p>
          <a:pPr rtl="0"/>
          <a:endParaRPr lang="en-US" b="0">
            <a:effectLst/>
          </a:endParaRPr>
        </a:p>
        <a:p>
          <a:pPr rtl="0"/>
          <a:r>
            <a:rPr lang="en-US" sz="1100" b="1" i="0" u="none" strike="noStrike">
              <a:solidFill>
                <a:schemeClr val="dk1"/>
              </a:solidFill>
              <a:effectLst/>
              <a:latin typeface="+mn-lt"/>
              <a:ea typeface="+mn-ea"/>
              <a:cs typeface="+mn-cs"/>
            </a:rPr>
            <a:t>Carnivore</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captive nondomestic</a:t>
          </a:r>
          <a:endParaRPr lang="en-US" b="0">
            <a:effectLst/>
          </a:endParaRPr>
        </a:p>
        <a:p>
          <a:pPr rtl="0"/>
          <a:endParaRPr lang="en-US" b="0">
            <a:effectLst/>
          </a:endParaRPr>
        </a:p>
        <a:p>
          <a:pPr rtl="0"/>
          <a:r>
            <a:rPr lang="en-US" sz="1100" b="1" i="0" u="none" strike="noStrike">
              <a:solidFill>
                <a:schemeClr val="dk1"/>
              </a:solidFill>
              <a:effectLst/>
              <a:latin typeface="+mn-lt"/>
              <a:ea typeface="+mn-ea"/>
              <a:cs typeface="+mn-cs"/>
            </a:rPr>
            <a:t>Equid &amp; hindgut fermenter</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 captive nondomestic</a:t>
          </a:r>
          <a:endParaRPr lang="en-US" b="0">
            <a:effectLst/>
          </a:endParaRPr>
        </a:p>
        <a:p>
          <a:pPr rtl="0" fontAlgn="base"/>
          <a:r>
            <a:rPr lang="en-US" sz="1100" b="0" i="0" u="none" strike="noStrike">
              <a:solidFill>
                <a:schemeClr val="dk1"/>
              </a:solidFill>
              <a:effectLst/>
              <a:latin typeface="+mn-lt"/>
              <a:ea typeface="+mn-ea"/>
              <a:cs typeface="+mn-cs"/>
            </a:rPr>
            <a:t>- E.g., donkey, elephant, onager, rhinoceros, zebra</a:t>
          </a:r>
        </a:p>
        <a:p>
          <a:pPr rtl="0"/>
          <a:endParaRPr lang="en-US" b="0">
            <a:effectLst/>
          </a:endParaRPr>
        </a:p>
        <a:p>
          <a:pPr rtl="0"/>
          <a:r>
            <a:rPr lang="en-US" sz="1100" b="1" i="0" u="none" strike="noStrike">
              <a:solidFill>
                <a:schemeClr val="dk1"/>
              </a:solidFill>
              <a:effectLst/>
              <a:latin typeface="+mn-lt"/>
              <a:ea typeface="+mn-ea"/>
              <a:cs typeface="+mn-cs"/>
            </a:rPr>
            <a:t>Ferret</a:t>
          </a:r>
          <a:endParaRPr lang="en-US" b="0">
            <a:effectLst/>
          </a:endParaRPr>
        </a:p>
        <a:p>
          <a:pPr rtl="0"/>
          <a:endParaRPr lang="en-US" b="0">
            <a:effectLst/>
          </a:endParaRPr>
        </a:p>
        <a:p>
          <a:pPr rtl="0"/>
          <a:r>
            <a:rPr lang="en-US" sz="1100" b="1" i="0" u="none" strike="noStrike">
              <a:solidFill>
                <a:schemeClr val="dk1"/>
              </a:solidFill>
              <a:effectLst/>
              <a:latin typeface="+mn-lt"/>
              <a:ea typeface="+mn-ea"/>
              <a:cs typeface="+mn-cs"/>
            </a:rPr>
            <a:t>Horse</a:t>
          </a:r>
          <a:endParaRPr lang="en-US" b="0">
            <a:effectLst/>
          </a:endParaRPr>
        </a:p>
        <a:p>
          <a:pPr rtl="0"/>
          <a:endParaRPr lang="en-US" b="0">
            <a:effectLst/>
          </a:endParaRPr>
        </a:p>
        <a:p>
          <a:pPr rtl="0"/>
          <a:r>
            <a:rPr lang="en-US" sz="1100" b="1" i="0" u="none" strike="noStrike">
              <a:solidFill>
                <a:schemeClr val="dk1"/>
              </a:solidFill>
              <a:effectLst/>
              <a:latin typeface="+mn-lt"/>
              <a:ea typeface="+mn-ea"/>
              <a:cs typeface="+mn-cs"/>
            </a:rPr>
            <a:t>Pet</a:t>
          </a:r>
          <a:endParaRPr lang="en-US" b="0">
            <a:effectLst/>
          </a:endParaRPr>
        </a:p>
        <a:p>
          <a:pPr rtl="0" fontAlgn="base"/>
          <a:r>
            <a:rPr lang="en-US" sz="1100" b="0" i="0" u="none" strike="noStrike">
              <a:solidFill>
                <a:schemeClr val="dk1"/>
              </a:solidFill>
              <a:effectLst/>
              <a:latin typeface="+mn-lt"/>
              <a:ea typeface="+mn-ea"/>
              <a:cs typeface="+mn-cs"/>
            </a:rPr>
            <a:t>- Cat</a:t>
          </a:r>
        </a:p>
        <a:p>
          <a:pPr rtl="0" fontAlgn="base"/>
          <a:r>
            <a:rPr lang="en-US" sz="1100" b="0" i="0" u="none" strike="noStrike">
              <a:solidFill>
                <a:schemeClr val="dk1"/>
              </a:solidFill>
              <a:effectLst/>
              <a:latin typeface="+mn-lt"/>
              <a:ea typeface="+mn-ea"/>
              <a:cs typeface="+mn-cs"/>
            </a:rPr>
            <a:t>- Dog</a:t>
          </a:r>
        </a:p>
        <a:p>
          <a:pPr rtl="0"/>
          <a:endParaRPr lang="en-US" b="0">
            <a:effectLst/>
          </a:endParaRPr>
        </a:p>
        <a:p>
          <a:pPr rtl="0"/>
          <a:r>
            <a:rPr lang="en-US" sz="1100" b="1" i="0" u="none" strike="noStrike">
              <a:solidFill>
                <a:schemeClr val="dk1"/>
              </a:solidFill>
              <a:effectLst/>
              <a:latin typeface="+mn-lt"/>
              <a:ea typeface="+mn-ea"/>
              <a:cs typeface="+mn-cs"/>
            </a:rPr>
            <a:t>Poultry</a:t>
          </a:r>
          <a:endParaRPr lang="en-US" b="0">
            <a:effectLst/>
          </a:endParaRPr>
        </a:p>
        <a:p>
          <a:pPr rtl="0" fontAlgn="base"/>
          <a:r>
            <a:rPr lang="en-US" sz="1100" b="0" i="0" u="none" strike="noStrike">
              <a:solidFill>
                <a:schemeClr val="dk1"/>
              </a:solidFill>
              <a:effectLst/>
              <a:latin typeface="+mn-lt"/>
              <a:ea typeface="+mn-ea"/>
              <a:cs typeface="+mn-cs"/>
            </a:rPr>
            <a:t>- Chicken - layer &amp; broiler</a:t>
          </a:r>
        </a:p>
        <a:p>
          <a:pPr rtl="0" fontAlgn="base"/>
          <a:r>
            <a:rPr lang="en-US" sz="1100" b="0" i="0" u="none" strike="noStrike">
              <a:solidFill>
                <a:schemeClr val="dk1"/>
              </a:solidFill>
              <a:effectLst/>
              <a:latin typeface="+mn-lt"/>
              <a:ea typeface="+mn-ea"/>
              <a:cs typeface="+mn-cs"/>
            </a:rPr>
            <a:t>- Turkey</a:t>
          </a:r>
        </a:p>
        <a:p>
          <a:pPr rtl="0"/>
          <a:endParaRPr lang="en-US" b="0">
            <a:effectLst/>
          </a:endParaRPr>
        </a:p>
        <a:p>
          <a:pPr rtl="0"/>
          <a:r>
            <a:rPr lang="en-US" sz="1100" b="1" i="0" u="none" strike="noStrike">
              <a:solidFill>
                <a:schemeClr val="dk1"/>
              </a:solidFill>
              <a:effectLst/>
              <a:latin typeface="+mn-lt"/>
              <a:ea typeface="+mn-ea"/>
              <a:cs typeface="+mn-cs"/>
            </a:rPr>
            <a:t>Pig</a:t>
          </a:r>
          <a:br>
            <a:rPr lang="en-US" b="0">
              <a:effectLst/>
            </a:rPr>
          </a:br>
          <a:endParaRPr lang="en-US" b="0">
            <a:effectLst/>
          </a:endParaRPr>
        </a:p>
        <a:p>
          <a:pPr rtl="0"/>
          <a:r>
            <a:rPr lang="en-US" sz="1100" b="1" i="0" u="none" strike="noStrike">
              <a:solidFill>
                <a:schemeClr val="dk1"/>
              </a:solidFill>
              <a:effectLst/>
              <a:latin typeface="+mn-lt"/>
              <a:ea typeface="+mn-ea"/>
              <a:cs typeface="+mn-cs"/>
            </a:rPr>
            <a:t>Reptile</a:t>
          </a:r>
          <a:endParaRPr lang="en-US" b="0">
            <a:effectLst/>
          </a:endParaRPr>
        </a:p>
        <a:p>
          <a:pPr rtl="0" fontAlgn="base"/>
          <a:r>
            <a:rPr lang="en-US" sz="1100" b="0" i="0" u="none" strike="noStrike">
              <a:solidFill>
                <a:schemeClr val="dk1"/>
              </a:solidFill>
              <a:effectLst/>
              <a:latin typeface="+mn-lt"/>
              <a:ea typeface="+mn-ea"/>
              <a:cs typeface="+mn-cs"/>
            </a:rPr>
            <a:t>- Snake</a:t>
          </a:r>
        </a:p>
        <a:p>
          <a:pPr rtl="0" fontAlgn="base"/>
          <a:r>
            <a:rPr lang="en-US" sz="1100" b="0" i="0" u="none" strike="noStrike">
              <a:solidFill>
                <a:schemeClr val="dk1"/>
              </a:solidFill>
              <a:effectLst/>
              <a:latin typeface="+mn-lt"/>
              <a:ea typeface="+mn-ea"/>
              <a:cs typeface="+mn-cs"/>
            </a:rPr>
            <a:t>- Lizard</a:t>
          </a:r>
        </a:p>
        <a:p>
          <a:pPr rtl="0" fontAlgn="base"/>
          <a:r>
            <a:rPr lang="en-US" sz="1100" b="0" i="0" u="none" strike="noStrike">
              <a:solidFill>
                <a:schemeClr val="dk1"/>
              </a:solidFill>
              <a:effectLst/>
              <a:latin typeface="+mn-lt"/>
              <a:ea typeface="+mn-ea"/>
              <a:cs typeface="+mn-cs"/>
            </a:rPr>
            <a:t>- Turtle/tortoise</a:t>
          </a:r>
        </a:p>
        <a:p>
          <a:pPr rtl="0"/>
          <a:endParaRPr lang="en-US" b="0">
            <a:effectLst/>
          </a:endParaRPr>
        </a:p>
        <a:p>
          <a:pPr rtl="0"/>
          <a:r>
            <a:rPr lang="en-US" sz="1100" b="1" i="0" u="none" strike="noStrike">
              <a:solidFill>
                <a:schemeClr val="dk1"/>
              </a:solidFill>
              <a:effectLst/>
              <a:latin typeface="+mn-lt"/>
              <a:ea typeface="+mn-ea"/>
              <a:cs typeface="+mn-cs"/>
            </a:rPr>
            <a:t>Ruminant - captive nondomestic </a:t>
          </a:r>
          <a:endParaRPr lang="en-US" b="0">
            <a:effectLst/>
          </a:endParaRPr>
        </a:p>
        <a:p>
          <a:pPr rtl="0" fontAlgn="base"/>
          <a:r>
            <a:rPr lang="en-US" sz="1100" b="0" i="0" u="none" strike="noStrike">
              <a:solidFill>
                <a:schemeClr val="dk1"/>
              </a:solidFill>
              <a:effectLst/>
              <a:latin typeface="+mn-lt"/>
              <a:ea typeface="+mn-ea"/>
              <a:cs typeface="+mn-cs"/>
            </a:rPr>
            <a:t>E.g., banteng, eland, giraffe, goral, oryx, reindeer, takin &amp; tahr</a:t>
          </a:r>
        </a:p>
        <a:p>
          <a:pPr rtl="0"/>
          <a:endParaRPr lang="en-US" b="0">
            <a:effectLst/>
          </a:endParaRPr>
        </a:p>
        <a:p>
          <a:pPr rtl="0"/>
          <a:r>
            <a:rPr lang="en-US" sz="1100" b="1" i="0" u="none" strike="noStrike">
              <a:solidFill>
                <a:schemeClr val="dk1"/>
              </a:solidFill>
              <a:effectLst/>
              <a:latin typeface="+mn-lt"/>
              <a:ea typeface="+mn-ea"/>
              <a:cs typeface="+mn-cs"/>
            </a:rPr>
            <a:t>Ruminant - domestic</a:t>
          </a:r>
          <a:endParaRPr lang="en-US" b="0">
            <a:effectLst/>
          </a:endParaRPr>
        </a:p>
        <a:p>
          <a:pPr rtl="0" fontAlgn="base"/>
          <a:r>
            <a:rPr lang="en-US" sz="1100" b="0" i="0" u="none" strike="noStrike">
              <a:solidFill>
                <a:schemeClr val="dk1"/>
              </a:solidFill>
              <a:effectLst/>
              <a:latin typeface="+mn-lt"/>
              <a:ea typeface="+mn-ea"/>
              <a:cs typeface="+mn-cs"/>
            </a:rPr>
            <a:t>- Cattle </a:t>
          </a:r>
        </a:p>
        <a:p>
          <a:pPr rtl="0" fontAlgn="base"/>
          <a:r>
            <a:rPr lang="en-US" sz="1100" b="0" i="0" u="none" strike="noStrike">
              <a:solidFill>
                <a:schemeClr val="dk1"/>
              </a:solidFill>
              <a:effectLst/>
              <a:latin typeface="+mn-lt"/>
              <a:ea typeface="+mn-ea"/>
              <a:cs typeface="+mn-cs"/>
            </a:rPr>
            <a:t>- Deer</a:t>
          </a:r>
        </a:p>
        <a:p>
          <a:pPr rtl="0" fontAlgn="base"/>
          <a:r>
            <a:rPr lang="en-US" sz="1100" b="0" i="0" u="none" strike="noStrike">
              <a:solidFill>
                <a:schemeClr val="dk1"/>
              </a:solidFill>
              <a:effectLst/>
              <a:latin typeface="+mn-lt"/>
              <a:ea typeface="+mn-ea"/>
              <a:cs typeface="+mn-cs"/>
            </a:rPr>
            <a:t>- Elk</a:t>
          </a:r>
        </a:p>
        <a:p>
          <a:pPr rtl="0" fontAlgn="base"/>
          <a:r>
            <a:rPr lang="en-US" sz="1100" b="0" i="0" u="none" strike="noStrike">
              <a:solidFill>
                <a:schemeClr val="dk1"/>
              </a:solidFill>
              <a:effectLst/>
              <a:latin typeface="+mn-lt"/>
              <a:ea typeface="+mn-ea"/>
              <a:cs typeface="+mn-cs"/>
            </a:rPr>
            <a:t>- Goat</a:t>
          </a:r>
        </a:p>
        <a:p>
          <a:pPr rtl="0" fontAlgn="base"/>
          <a:r>
            <a:rPr lang="en-US" sz="1100" b="0" i="0" u="none" strike="noStrike">
              <a:solidFill>
                <a:schemeClr val="dk1"/>
              </a:solidFill>
              <a:effectLst/>
              <a:latin typeface="+mn-lt"/>
              <a:ea typeface="+mn-ea"/>
              <a:cs typeface="+mn-cs"/>
            </a:rPr>
            <a:t>- Sheep</a:t>
          </a:r>
        </a:p>
        <a:p>
          <a:pPr rtl="0"/>
          <a:endParaRPr lang="en-US" b="0">
            <a:effectLst/>
          </a:endParaRPr>
        </a:p>
        <a:p>
          <a:pPr rtl="0"/>
          <a:r>
            <a:rPr lang="en-US" sz="1100" b="1" i="0" u="none" strike="noStrike">
              <a:solidFill>
                <a:schemeClr val="dk1"/>
              </a:solidFill>
              <a:effectLst/>
              <a:latin typeface="+mn-lt"/>
              <a:ea typeface="+mn-ea"/>
              <a:cs typeface="+mn-cs"/>
            </a:rPr>
            <a:t>Small mammal</a:t>
          </a:r>
          <a:endParaRPr lang="en-US" b="0">
            <a:effectLst/>
          </a:endParaRPr>
        </a:p>
        <a:p>
          <a:pPr rtl="0" fontAlgn="base"/>
          <a:r>
            <a:rPr lang="en-US" sz="1100" b="0" i="0" u="none" strike="noStrike">
              <a:solidFill>
                <a:schemeClr val="dk1"/>
              </a:solidFill>
              <a:effectLst/>
              <a:latin typeface="+mn-lt"/>
              <a:ea typeface="+mn-ea"/>
              <a:cs typeface="+mn-cs"/>
            </a:rPr>
            <a:t>- Gerbil</a:t>
          </a:r>
        </a:p>
        <a:p>
          <a:pPr rtl="0" fontAlgn="base"/>
          <a:r>
            <a:rPr lang="en-US" sz="1100" b="0" i="0" u="none" strike="noStrike">
              <a:solidFill>
                <a:schemeClr val="dk1"/>
              </a:solidFill>
              <a:effectLst/>
              <a:latin typeface="+mn-lt"/>
              <a:ea typeface="+mn-ea"/>
              <a:cs typeface="+mn-cs"/>
            </a:rPr>
            <a:t>- Guinea pig</a:t>
          </a:r>
        </a:p>
        <a:p>
          <a:pPr rtl="0" fontAlgn="base"/>
          <a:r>
            <a:rPr lang="en-US" sz="1100" b="0" i="0" u="none" strike="noStrike">
              <a:solidFill>
                <a:schemeClr val="dk1"/>
              </a:solidFill>
              <a:effectLst/>
              <a:latin typeface="+mn-lt"/>
              <a:ea typeface="+mn-ea"/>
              <a:cs typeface="+mn-cs"/>
            </a:rPr>
            <a:t>- Hamster</a:t>
          </a:r>
        </a:p>
        <a:p>
          <a:pPr rtl="0" fontAlgn="base"/>
          <a:r>
            <a:rPr lang="en-US" sz="1100" b="0" i="0" u="none" strike="noStrike">
              <a:solidFill>
                <a:schemeClr val="dk1"/>
              </a:solidFill>
              <a:effectLst/>
              <a:latin typeface="+mn-lt"/>
              <a:ea typeface="+mn-ea"/>
              <a:cs typeface="+mn-cs"/>
            </a:rPr>
            <a:t>- Mouse</a:t>
          </a:r>
        </a:p>
        <a:p>
          <a:pPr rtl="0" fontAlgn="base"/>
          <a:r>
            <a:rPr lang="en-US" sz="1100" b="0" i="0" u="none" strike="noStrike">
              <a:solidFill>
                <a:schemeClr val="dk1"/>
              </a:solidFill>
              <a:effectLst/>
              <a:latin typeface="+mn-lt"/>
              <a:ea typeface="+mn-ea"/>
              <a:cs typeface="+mn-cs"/>
            </a:rPr>
            <a:t>- Rabbit</a:t>
          </a:r>
          <a:endParaRPr lang="en-US" sz="1100" b="0" i="0" u="none" strike="noStrike" baseline="0">
            <a:solidFill>
              <a:schemeClr val="dk1"/>
            </a:solidFill>
            <a:effectLst/>
            <a:latin typeface="+mn-lt"/>
            <a:ea typeface="+mn-ea"/>
            <a:cs typeface="+mn-cs"/>
          </a:endParaRPr>
        </a:p>
        <a:p>
          <a:pPr rtl="0" fontAlgn="base"/>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Rat</a:t>
          </a:r>
        </a:p>
        <a:p>
          <a:pPr rtl="0"/>
          <a:endParaRPr lang="en-US" b="0">
            <a:effectLst/>
          </a:endParaRPr>
        </a:p>
        <a:p>
          <a:pPr rtl="0"/>
          <a:r>
            <a:rPr lang="en-US" sz="1100" b="1" i="0" u="none" strike="noStrike">
              <a:solidFill>
                <a:schemeClr val="dk1"/>
              </a:solidFill>
              <a:effectLst/>
              <a:latin typeface="+mn-lt"/>
              <a:ea typeface="+mn-ea"/>
              <a:cs typeface="+mn-cs"/>
            </a:rPr>
            <a:t>Waterfowl</a:t>
          </a:r>
          <a:endParaRPr lang="en-US" b="0">
            <a:effectLst/>
          </a:endParaRPr>
        </a:p>
        <a:p>
          <a:pPr rtl="0"/>
          <a:br>
            <a:rPr lang="en-US" b="0">
              <a:effectLst/>
            </a:rPr>
          </a:br>
          <a:endParaRPr lang="en-US" b="0">
            <a:effectLst/>
          </a:endParaRPr>
        </a:p>
        <a:p>
          <a:pPr rtl="0"/>
          <a:br>
            <a:rPr lang="en-US" b="0">
              <a:effectLst/>
            </a:rPr>
          </a:br>
          <a:endParaRPr lang="en-US" b="0">
            <a:effectLst/>
          </a:endParaRPr>
        </a:p>
        <a:p>
          <a:endParaRPr lang="en-US" sz="1100"/>
        </a:p>
      </xdr:txBody>
    </xdr:sp>
    <xdr:clientData/>
  </xdr:twoCellAnchor>
  <xdr:twoCellAnchor>
    <xdr:from>
      <xdr:col>0</xdr:col>
      <xdr:colOff>19051</xdr:colOff>
      <xdr:row>0</xdr:row>
      <xdr:rowOff>9525</xdr:rowOff>
    </xdr:from>
    <xdr:to>
      <xdr:col>6</xdr:col>
      <xdr:colOff>333375</xdr:colOff>
      <xdr:row>4</xdr:row>
      <xdr:rowOff>142875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19051" y="9525"/>
          <a:ext cx="3971924" cy="7810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t>Species Categories</a:t>
          </a:r>
        </a:p>
      </xdr:txBody>
    </xdr:sp>
    <xdr:clientData/>
  </xdr:twoCellAnchor>
  <xdr:twoCellAnchor>
    <xdr:from>
      <xdr:col>0</xdr:col>
      <xdr:colOff>19050</xdr:colOff>
      <xdr:row>5</xdr:row>
      <xdr:rowOff>9525</xdr:rowOff>
    </xdr:from>
    <xdr:to>
      <xdr:col>6</xdr:col>
      <xdr:colOff>323850</xdr:colOff>
      <xdr:row>11</xdr:row>
      <xdr:rowOff>57150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9050" y="819150"/>
          <a:ext cx="3962400"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Animal species were divided into these categories, in order to provide a manageable number of categories for the purpose of determining hazard severity. As feasible, species were grouped based on physiology and digestive anatomy. Note:</a:t>
          </a:r>
          <a:r>
            <a:rPr lang="en-US" sz="1100" b="0" i="0" baseline="0">
              <a:solidFill>
                <a:schemeClr val="dk1"/>
              </a:solidFill>
              <a:effectLst/>
              <a:latin typeface="+mn-lt"/>
              <a:ea typeface="+mn-ea"/>
              <a:cs typeface="+mn-cs"/>
            </a:rPr>
            <a:t> some species listed reflect findings in the scientific literature and recalls.</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9525</xdr:rowOff>
    </xdr:from>
    <xdr:to>
      <xdr:col>6</xdr:col>
      <xdr:colOff>352425</xdr:colOff>
      <xdr:row>4</xdr:row>
      <xdr:rowOff>142875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0" y="9525"/>
          <a:ext cx="4010025" cy="7810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t>Animal Food/Ingredient Categories</a:t>
          </a:r>
        </a:p>
      </xdr:txBody>
    </xdr:sp>
    <xdr:clientData/>
  </xdr:twoCellAnchor>
  <xdr:twoCellAnchor>
    <xdr:from>
      <xdr:col>0</xdr:col>
      <xdr:colOff>28575</xdr:colOff>
      <xdr:row>4</xdr:row>
      <xdr:rowOff>161924</xdr:rowOff>
    </xdr:from>
    <xdr:to>
      <xdr:col>6</xdr:col>
      <xdr:colOff>342900</xdr:colOff>
      <xdr:row>33</xdr:row>
      <xdr:rowOff>104774</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8575" y="809624"/>
          <a:ext cx="3971925" cy="463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i="0" u="sng">
              <a:solidFill>
                <a:schemeClr val="dk1"/>
              </a:solidFill>
              <a:effectLst/>
              <a:latin typeface="+mn-lt"/>
              <a:ea typeface="+mn-ea"/>
              <a:cs typeface="+mn-cs"/>
            </a:rPr>
            <a:t>INGREDIENTS:</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a:solidFill>
                <a:schemeClr val="dk1"/>
              </a:solidFill>
              <a:effectLst/>
              <a:latin typeface="+mn-lt"/>
              <a:ea typeface="+mn-ea"/>
              <a:cs typeface="+mn-cs"/>
            </a:rPr>
            <a:t>-</a:t>
          </a:r>
          <a:r>
            <a:rPr lang="en-US" sz="1100" b="0" i="0" u="none" baseline="0">
              <a:solidFill>
                <a:schemeClr val="dk1"/>
              </a:solidFill>
              <a:effectLst/>
              <a:latin typeface="+mn-lt"/>
              <a:ea typeface="+mn-ea"/>
              <a:cs typeface="+mn-cs"/>
            </a:rPr>
            <a:t> AAFCO standardized terms were assigned to standardize language for this tool.   </a:t>
          </a:r>
          <a:r>
            <a:rPr lang="en-US" sz="1100" b="0" i="0">
              <a:solidFill>
                <a:schemeClr val="dk1"/>
              </a:solidFill>
              <a:effectLst/>
              <a:latin typeface="+mn-lt"/>
              <a:ea typeface="+mn-ea"/>
              <a:cs typeface="+mn-cs"/>
            </a:rPr>
            <a:t>If AAFCO did not provide a term then the term from the literature/recall was used. </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1" i="0" u="sng">
              <a:solidFill>
                <a:schemeClr val="dk1"/>
              </a:solidFill>
              <a:effectLst/>
              <a:latin typeface="+mn-lt"/>
              <a:ea typeface="+mn-ea"/>
              <a:cs typeface="+mn-cs"/>
            </a:rPr>
            <a:t>FINAL</a:t>
          </a:r>
          <a:r>
            <a:rPr lang="en-US" sz="1100" b="1" i="0" u="sng" baseline="0">
              <a:solidFill>
                <a:schemeClr val="dk1"/>
              </a:solidFill>
              <a:effectLst/>
              <a:latin typeface="+mn-lt"/>
              <a:ea typeface="+mn-ea"/>
              <a:cs typeface="+mn-cs"/>
            </a:rPr>
            <a:t> ANIMAL FOOD PRODUCTS:</a:t>
          </a:r>
          <a:endParaRPr lang="en-US" sz="1100" b="0" i="0" u="none"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baseline="0">
              <a:solidFill>
                <a:schemeClr val="dk1"/>
              </a:solidFill>
              <a:effectLst/>
              <a:latin typeface="+mn-lt"/>
              <a:ea typeface="+mn-ea"/>
              <a:cs typeface="+mn-cs"/>
            </a:rPr>
            <a:t>- Pet food:  Pet food is broken down into the different consistencies (dry, canned, semi-moist, raw) and is identified by the species for which it was intended.  For example:  Pet food, dry (dog)</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baseline="0">
              <a:solidFill>
                <a:schemeClr val="dk1"/>
              </a:solidFill>
              <a:effectLst/>
              <a:latin typeface="+mn-lt"/>
              <a:ea typeface="+mn-ea"/>
              <a:cs typeface="+mn-cs"/>
            </a:rPr>
            <a:t>- Animal feed:  Animal feed is broken down by the species for which it was intended and, if provided, the food animal production system.  For example:  Feed, cattle (dairy)</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baseline="0">
              <a:solidFill>
                <a:schemeClr val="dk1"/>
              </a:solidFill>
              <a:effectLst/>
              <a:latin typeface="+mn-lt"/>
              <a:ea typeface="+mn-ea"/>
              <a:cs typeface="+mn-cs"/>
            </a:rPr>
            <a:t>- Pet treats:  Pet treats are broken down by the type of protein they are made up of and are identified by the species for which they were intended, if provided.  For example:  Pet treat, beef protein (dog)</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baseline="0">
              <a:solidFill>
                <a:schemeClr val="dk1"/>
              </a:solidFill>
              <a:effectLst/>
              <a:latin typeface="+mn-lt"/>
              <a:ea typeface="+mn-ea"/>
              <a:cs typeface="+mn-cs"/>
            </a:rPr>
            <a:t>- Supplements:  Supplements are identified by the type of supplement, if provided and the species for which they were intended.  For example:  Supplement, taurine (cat)</a:t>
          </a:r>
          <a:endParaRPr lang="en-US" sz="1100" b="1" i="0" u="sng">
            <a:solidFill>
              <a:schemeClr val="dk1"/>
            </a:solidFill>
            <a:effectLst/>
            <a:latin typeface="+mn-lt"/>
            <a:ea typeface="+mn-ea"/>
            <a:cs typeface="+mn-cs"/>
          </a:endParaRPr>
        </a:p>
        <a:p>
          <a:pPr rtl="0"/>
          <a:br>
            <a:rPr lang="en-US" b="0">
              <a:effectLst/>
            </a:rPr>
          </a:br>
          <a:endParaRPr lang="en-US" b="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al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ll"/>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17" Type="http://schemas.openxmlformats.org/officeDocument/2006/relationships/hyperlink" Target="http://www.fda.gov/Food/GuidanceRegulation/GuidanceDocumentsRegulatoryInformation/ucm109231.htm" TargetMode="External"/><Relationship Id="rId21" Type="http://schemas.openxmlformats.org/officeDocument/2006/relationships/hyperlink" Target="http://www.fda.gov/food/guidanceregulation/guidancedocumentsregulatoryinformation/chemicalcontaminantsmetalsnaturaltoxinspesticides/ucm077969.htm" TargetMode="External"/><Relationship Id="rId42" Type="http://schemas.openxmlformats.org/officeDocument/2006/relationships/hyperlink" Target="http://www.merckvetmanual.com/mvm/management_and_nutrition/nutrition_pigs/nutritional_requirements_of_pigs.html" TargetMode="External"/><Relationship Id="rId63" Type="http://schemas.openxmlformats.org/officeDocument/2006/relationships/hyperlink" Target="http://www.fda.gov/Food/GuidanceRegulation/GuidanceDocumentsRegulatoryInformation/ChemicalContaminantsMetalsNaturalToxinsPesticides/ucm120184.htm" TargetMode="External"/><Relationship Id="rId84" Type="http://schemas.openxmlformats.org/officeDocument/2006/relationships/hyperlink" Target="http://www.fda.gov/Food/GuidanceRegulation/GuidanceDocumentsRegulatoryInformation/ChemicalContaminantsMetalsNaturalToxinsPesticides/ucm120184.htm" TargetMode="External"/><Relationship Id="rId138" Type="http://schemas.openxmlformats.org/officeDocument/2006/relationships/hyperlink" Target="https://agresearchmag.ars.usda.gov/1997/dec/glyc/" TargetMode="External"/><Relationship Id="rId159" Type="http://schemas.openxmlformats.org/officeDocument/2006/relationships/hyperlink" Target="https://agresearchmag.ars.usda.gov/1997/dec/glyc/" TargetMode="External"/><Relationship Id="rId170" Type="http://schemas.openxmlformats.org/officeDocument/2006/relationships/hyperlink" Target="http://www.who.int/foodsafety/fs_management/Melamine.pdf" TargetMode="External"/><Relationship Id="rId191" Type="http://schemas.openxmlformats.org/officeDocument/2006/relationships/hyperlink" Target="http://www.accessdata.fda.gov/scripts/cdrh/cfdocs/cfcfr/CFRSearch.cfm?fr=109.30" TargetMode="External"/><Relationship Id="rId205" Type="http://schemas.openxmlformats.org/officeDocument/2006/relationships/hyperlink" Target="http://www.fda.gov/AnimalVeterinary/NewsEvents/CVMUpdates/ucm360834.htm" TargetMode="External"/><Relationship Id="rId107" Type="http://schemas.openxmlformats.org/officeDocument/2006/relationships/hyperlink" Target="http://www.fda.gov/Food/GuidanceRegulation/GuidanceDocumentsRegulatoryInformation/ucm109231.htm" TargetMode="External"/><Relationship Id="rId11" Type="http://schemas.openxmlformats.org/officeDocument/2006/relationships/hyperlink" Target="http://www.fda.gov/food/guidanceregulation/guidancedocumentsregulatoryinformation/chemicalcontaminantsmetalsnaturaltoxinspesticides/ucm077969.htm" TargetMode="External"/><Relationship Id="rId32" Type="http://schemas.openxmlformats.org/officeDocument/2006/relationships/hyperlink" Target="http://www.accessdata.fda.gov/scripts/plantox/detail.cfm?id=16735" TargetMode="External"/><Relationship Id="rId37" Type="http://schemas.openxmlformats.org/officeDocument/2006/relationships/hyperlink" Target="http://www.merckvetmanual.com/mvm/management_and_nutrition/nutrition_pigs/nutritional_requirements_of_pigs.html" TargetMode="External"/><Relationship Id="rId53" Type="http://schemas.openxmlformats.org/officeDocument/2006/relationships/hyperlink" Target="http://www.fda.gov/Food/GuidanceRegulation/GuidanceDocumentsRegulatoryInformation/ChemicalContaminantsMetalsNaturalToxinsPesticides/ucm120184.htm" TargetMode="External"/><Relationship Id="rId58" Type="http://schemas.openxmlformats.org/officeDocument/2006/relationships/hyperlink" Target="http://www.fda.gov/Food/GuidanceRegulation/GuidanceDocumentsRegulatoryInformation/ChemicalContaminantsMetalsNaturalToxinsPesticides/ucm120184.htm" TargetMode="External"/><Relationship Id="rId74" Type="http://schemas.openxmlformats.org/officeDocument/2006/relationships/hyperlink" Target="http://www.fda.gov/Food/GuidanceRegulation/GuidanceDocumentsRegulatoryInformation/ChemicalContaminantsMetalsNaturalToxinsPesticides/ucm120184.htm" TargetMode="External"/><Relationship Id="rId79" Type="http://schemas.openxmlformats.org/officeDocument/2006/relationships/hyperlink" Target="http://www.fda.gov/Food/GuidanceRegulation/GuidanceDocumentsRegulatoryInformation/ChemicalContaminantsMetalsNaturalToxinsPesticides/ucm120184.htm" TargetMode="External"/><Relationship Id="rId102" Type="http://schemas.openxmlformats.org/officeDocument/2006/relationships/hyperlink" Target="http://www.fda.gov/Food/GuidanceRegulation/GuidanceDocumentsRegulatoryInformation/ucm109231.htm" TargetMode="External"/><Relationship Id="rId123" Type="http://schemas.openxmlformats.org/officeDocument/2006/relationships/hyperlink" Target="http://www.fda.gov/Food/GuidanceRegulation/GuidanceDocumentsRegulatoryInformation/ucm109231.htm" TargetMode="External"/><Relationship Id="rId128" Type="http://schemas.openxmlformats.org/officeDocument/2006/relationships/hyperlink" Target="http://www.fda.gov/Food/GuidanceRegulation/GuidanceDocumentsRegulatoryInformation/ucm109231.htm" TargetMode="External"/><Relationship Id="rId144" Type="http://schemas.openxmlformats.org/officeDocument/2006/relationships/hyperlink" Target="https://agresearchmag.ars.usda.gov/1997/dec/glyc/" TargetMode="External"/><Relationship Id="rId149" Type="http://schemas.openxmlformats.org/officeDocument/2006/relationships/hyperlink" Target="https://agresearchmag.ars.usda.gov/1997/dec/glyc/" TargetMode="External"/><Relationship Id="rId5" Type="http://schemas.openxmlformats.org/officeDocument/2006/relationships/hyperlink" Target="http://www.fda.gov/iceci/compliancemanuals/compliancepolicyguidancemanual/ucm074703.htm" TargetMode="External"/><Relationship Id="rId90" Type="http://schemas.openxmlformats.org/officeDocument/2006/relationships/hyperlink" Target="http://www.fda.gov/AnimalVeterinary/Products/AnimalFoodFeeds/Contaminants/ucm050430.htm" TargetMode="External"/><Relationship Id="rId95" Type="http://schemas.openxmlformats.org/officeDocument/2006/relationships/hyperlink" Target="http://www.fda.gov/Food/GuidanceRegulation/GuidanceDocumentsRegulatoryInformation/ucm109231.htm" TargetMode="External"/><Relationship Id="rId160" Type="http://schemas.openxmlformats.org/officeDocument/2006/relationships/hyperlink" Target="https://agresearchmag.ars.usda.gov/1997/dec/glyc/" TargetMode="External"/><Relationship Id="rId165" Type="http://schemas.openxmlformats.org/officeDocument/2006/relationships/hyperlink" Target="http://www.fda.gov/food/guidanceregulation/guidancedocumentsregulatoryinformation/chemicalcontaminantsmetalsnaturaltoxinspesticides/ucm077969.htm" TargetMode="External"/><Relationship Id="rId181" Type="http://schemas.openxmlformats.org/officeDocument/2006/relationships/hyperlink" Target="http://www.fda.gov/Food/FoodborneIllnessContaminants/ChemicalContaminants/ucm077572.htm" TargetMode="External"/><Relationship Id="rId186" Type="http://schemas.openxmlformats.org/officeDocument/2006/relationships/hyperlink" Target="http://www.fda.gov/Food/FoodborneIllnessContaminants/ChemicalContaminants/ucm077572.htm" TargetMode="External"/><Relationship Id="rId211" Type="http://schemas.openxmlformats.org/officeDocument/2006/relationships/hyperlink" Target="http://www.aspcapro.org/sites/pro/files/n-toxbrief_1201.pdf" TargetMode="External"/><Relationship Id="rId22" Type="http://schemas.openxmlformats.org/officeDocument/2006/relationships/hyperlink" Target="http://www.fda.gov/food/guidanceregulation/guidancedocumentsregulatoryinformation/chemicalcontaminantsmetalsnaturaltoxinspesticides/ucm077969.htm" TargetMode="External"/><Relationship Id="rId27" Type="http://schemas.openxmlformats.org/officeDocument/2006/relationships/hyperlink" Target="http://www.fda.gov/food/guidanceregulation/guidancedocumentsregulatoryinformation/chemicalcontaminantsmetalsnaturaltoxinspesticides/ucm077969.htm" TargetMode="External"/><Relationship Id="rId43" Type="http://schemas.openxmlformats.org/officeDocument/2006/relationships/hyperlink" Target="http://www.merckvetmanual.com/mvm/management_and_nutrition/nutrition_pigs/nutritional_requirements_of_pigs.html" TargetMode="External"/><Relationship Id="rId48" Type="http://schemas.openxmlformats.org/officeDocument/2006/relationships/hyperlink" Target="http://www.fda.gov/Food/FoodborneIllnessContaminants/ChemicalContaminants/ucm078451.htm" TargetMode="External"/><Relationship Id="rId64" Type="http://schemas.openxmlformats.org/officeDocument/2006/relationships/hyperlink" Target="http://www.fda.gov/Food/GuidanceRegulation/GuidanceDocumentsRegulatoryInformation/ChemicalContaminantsMetalsNaturalToxinsPesticides/ucm120184.htm" TargetMode="External"/><Relationship Id="rId69" Type="http://schemas.openxmlformats.org/officeDocument/2006/relationships/hyperlink" Target="http://www.fda.gov/Food/GuidanceRegulation/GuidanceDocumentsRegulatoryInformation/ChemicalContaminantsMetalsNaturalToxinsPesticides/ucm120184.htm" TargetMode="External"/><Relationship Id="rId113" Type="http://schemas.openxmlformats.org/officeDocument/2006/relationships/hyperlink" Target="http://www.fda.gov/Food/GuidanceRegulation/GuidanceDocumentsRegulatoryInformation/ucm109231.htm" TargetMode="External"/><Relationship Id="rId118" Type="http://schemas.openxmlformats.org/officeDocument/2006/relationships/hyperlink" Target="http://www.fda.gov/Food/GuidanceRegulation/GuidanceDocumentsRegulatoryInformation/ucm109231.htm" TargetMode="External"/><Relationship Id="rId134" Type="http://schemas.openxmlformats.org/officeDocument/2006/relationships/hyperlink" Target="https://agresearchmag.ars.usda.gov/1997/dec/glyc/" TargetMode="External"/><Relationship Id="rId139" Type="http://schemas.openxmlformats.org/officeDocument/2006/relationships/hyperlink" Target="https://agresearchmag.ars.usda.gov/1997/dec/glyc/" TargetMode="External"/><Relationship Id="rId80" Type="http://schemas.openxmlformats.org/officeDocument/2006/relationships/hyperlink" Target="http://www.fda.gov/Food/GuidanceRegulation/GuidanceDocumentsRegulatoryInformation/ChemicalContaminantsMetalsNaturalToxinsPesticides/ucm120184.htm" TargetMode="External"/><Relationship Id="rId85" Type="http://schemas.openxmlformats.org/officeDocument/2006/relationships/hyperlink" Target="http://www.fda.gov/Food/GuidanceRegulation/GuidanceDocumentsRegulatoryInformation/ChemicalContaminantsMetalsNaturalToxinsPesticides/ucm120184.htm" TargetMode="External"/><Relationship Id="rId150" Type="http://schemas.openxmlformats.org/officeDocument/2006/relationships/hyperlink" Target="https://agresearchmag.ars.usda.gov/1997/dec/glyc/" TargetMode="External"/><Relationship Id="rId155" Type="http://schemas.openxmlformats.org/officeDocument/2006/relationships/hyperlink" Target="https://agresearchmag.ars.usda.gov/1997/dec/glyc/" TargetMode="External"/><Relationship Id="rId171" Type="http://schemas.openxmlformats.org/officeDocument/2006/relationships/hyperlink" Target="http://www.accessdata.fda.gov/scripts/cdrh/cfdocs/cfcfr/CFRSearch.cfm?fr=558.355" TargetMode="External"/><Relationship Id="rId176" Type="http://schemas.openxmlformats.org/officeDocument/2006/relationships/hyperlink" Target="http://www.atsdr.cdc.gov/csem/csem.asp?csem=28&amp;po=8" TargetMode="External"/><Relationship Id="rId192" Type="http://schemas.openxmlformats.org/officeDocument/2006/relationships/hyperlink" Target="http://www.accessdata.fda.gov/scripts/cdrh/cfdocs/cfcfr/CFRSearch.cfm?fr=109.30" TargetMode="External"/><Relationship Id="rId197" Type="http://schemas.openxmlformats.org/officeDocument/2006/relationships/hyperlink" Target="http://www.fda.gov/downloads/ICECI/ComplianceManuals/CompliancePolicyGuidanceManual/UCM361105.pdf" TargetMode="External"/><Relationship Id="rId206" Type="http://schemas.openxmlformats.org/officeDocument/2006/relationships/hyperlink" Target="http://www.fda.gov/downloads/ICECI/ComplianceManuals/CompliancePolicyGuidanceManual/UCM361105.pdf" TargetMode="External"/><Relationship Id="rId201" Type="http://schemas.openxmlformats.org/officeDocument/2006/relationships/hyperlink" Target="http://www.fda.gov/downloads/ICECI/ComplianceManuals/CompliancePolicyGuidanceManual/UCM361105.pdf" TargetMode="External"/><Relationship Id="rId12" Type="http://schemas.openxmlformats.org/officeDocument/2006/relationships/hyperlink" Target="http://www.fda.gov/food/guidanceregulation/guidancedocumentsregulatoryinformation/chemicalcontaminantsmetalsnaturaltoxinspesticides/ucm077969.htm" TargetMode="External"/><Relationship Id="rId17" Type="http://schemas.openxmlformats.org/officeDocument/2006/relationships/hyperlink" Target="http://www.fda.gov/food/guidanceregulation/guidancedocumentsregulatoryinformation/chemicalcontaminantsmetalsnaturaltoxinspesticides/ucm077969.htm" TargetMode="External"/><Relationship Id="rId33" Type="http://schemas.openxmlformats.org/officeDocument/2006/relationships/hyperlink" Target="http://www.accessdata.fda.gov/scripts/plantox/detail.cfm?id=16735" TargetMode="External"/><Relationship Id="rId38" Type="http://schemas.openxmlformats.org/officeDocument/2006/relationships/hyperlink" Target="http://www.merckvetmanual.com/mvm/management_and_nutrition/nutrition_pigs/nutritional_requirements_of_pigs.html" TargetMode="External"/><Relationship Id="rId59" Type="http://schemas.openxmlformats.org/officeDocument/2006/relationships/hyperlink" Target="http://www.fda.gov/Food/GuidanceRegulation/GuidanceDocumentsRegulatoryInformation/ChemicalContaminantsMetalsNaturalToxinsPesticides/ucm120184.htm" TargetMode="External"/><Relationship Id="rId103" Type="http://schemas.openxmlformats.org/officeDocument/2006/relationships/hyperlink" Target="http://www.fda.gov/Food/GuidanceRegulation/GuidanceDocumentsRegulatoryInformation/ucm109231.htm" TargetMode="External"/><Relationship Id="rId108" Type="http://schemas.openxmlformats.org/officeDocument/2006/relationships/hyperlink" Target="http://www.fda.gov/Food/GuidanceRegulation/GuidanceDocumentsRegulatoryInformation/ucm109231.htm" TargetMode="External"/><Relationship Id="rId124" Type="http://schemas.openxmlformats.org/officeDocument/2006/relationships/hyperlink" Target="http://www.fda.gov/Food/GuidanceRegulation/GuidanceDocumentsRegulatoryInformation/ucm109231.htm" TargetMode="External"/><Relationship Id="rId129" Type="http://schemas.openxmlformats.org/officeDocument/2006/relationships/hyperlink" Target="http://www.fda.gov/Food/GuidanceRegulation/GuidanceDocumentsRegulatoryInformation/ucm109231.htm" TargetMode="External"/><Relationship Id="rId54" Type="http://schemas.openxmlformats.org/officeDocument/2006/relationships/hyperlink" Target="http://www.fda.gov/Food/GuidanceRegulation/GuidanceDocumentsRegulatoryInformation/ChemicalContaminantsMetalsNaturalToxinsPesticides/ucm120184.htm" TargetMode="External"/><Relationship Id="rId70" Type="http://schemas.openxmlformats.org/officeDocument/2006/relationships/hyperlink" Target="http://www.fda.gov/Food/GuidanceRegulation/GuidanceDocumentsRegulatoryInformation/ChemicalContaminantsMetalsNaturalToxinsPesticides/ucm120184.htm" TargetMode="External"/><Relationship Id="rId75" Type="http://schemas.openxmlformats.org/officeDocument/2006/relationships/hyperlink" Target="http://www.fda.gov/Food/GuidanceRegulation/GuidanceDocumentsRegulatoryInformation/ChemicalContaminantsMetalsNaturalToxinsPesticides/ucm120184.htm" TargetMode="External"/><Relationship Id="rId91" Type="http://schemas.openxmlformats.org/officeDocument/2006/relationships/hyperlink" Target="http://www.fda.gov/AnimalVeterinary/Products/AnimalFoodFeeds/Contaminants/ucm050430.htm" TargetMode="External"/><Relationship Id="rId96" Type="http://schemas.openxmlformats.org/officeDocument/2006/relationships/hyperlink" Target="http://www.fda.gov/Food/GuidanceRegulation/GuidanceDocumentsRegulatoryInformation/ucm109231.htm" TargetMode="External"/><Relationship Id="rId140" Type="http://schemas.openxmlformats.org/officeDocument/2006/relationships/hyperlink" Target="https://agresearchmag.ars.usda.gov/1997/dec/glyc/" TargetMode="External"/><Relationship Id="rId145" Type="http://schemas.openxmlformats.org/officeDocument/2006/relationships/hyperlink" Target="https://agresearchmag.ars.usda.gov/1997/dec/glyc/" TargetMode="External"/><Relationship Id="rId161" Type="http://schemas.openxmlformats.org/officeDocument/2006/relationships/hyperlink" Target="https://agresearchmag.ars.usda.gov/1997/dec/glyc/" TargetMode="External"/><Relationship Id="rId166" Type="http://schemas.openxmlformats.org/officeDocument/2006/relationships/hyperlink" Target="http://www.ncbi.nlm.nih.gov/pubmed/16031651" TargetMode="External"/><Relationship Id="rId182" Type="http://schemas.openxmlformats.org/officeDocument/2006/relationships/hyperlink" Target="http://www.fda.gov/Food/FoodborneIllnessContaminants/ChemicalContaminants/ucm077572.htm" TargetMode="External"/><Relationship Id="rId187" Type="http://schemas.openxmlformats.org/officeDocument/2006/relationships/hyperlink" Target="http://www.fda.gov/Food/FoodborneIllnessContaminants/ChemicalContaminants/ucm077572.htm" TargetMode="External"/><Relationship Id="rId1" Type="http://schemas.openxmlformats.org/officeDocument/2006/relationships/hyperlink" Target="http://www.fda.gov/food/guidanceregulation/guidancedocumentsregulatoryinformation/chemicalcontaminantsmetalsnaturaltoxinspesticides/ucm077969.htm" TargetMode="External"/><Relationship Id="rId6" Type="http://schemas.openxmlformats.org/officeDocument/2006/relationships/hyperlink" Target="http://www.fda.gov/iceci/compliancemanuals/compliancepolicyguidancemanual/ucm074703.htm" TargetMode="External"/><Relationship Id="rId212" Type="http://schemas.openxmlformats.org/officeDocument/2006/relationships/printerSettings" Target="../printerSettings/printerSettings5.bin"/><Relationship Id="rId23" Type="http://schemas.openxmlformats.org/officeDocument/2006/relationships/hyperlink" Target="http://www.fda.gov/food/guidanceregulation/guidancedocumentsregulatoryinformation/chemicalcontaminantsmetalsnaturaltoxinspesticides/ucm077969.htm" TargetMode="External"/><Relationship Id="rId28" Type="http://schemas.openxmlformats.org/officeDocument/2006/relationships/hyperlink" Target="http://www.fda.gov/food/guidanceregulation/guidancedocumentsregulatoryinformation/chemicalcontaminantsmetalsnaturaltoxinspesticides/ucm077969.htm" TargetMode="External"/><Relationship Id="rId49" Type="http://schemas.openxmlformats.org/officeDocument/2006/relationships/hyperlink" Target="http://www.fda.gov/Food/FoodborneIllnessContaminants/ChemicalContaminants/ucm078451.htm" TargetMode="External"/><Relationship Id="rId114" Type="http://schemas.openxmlformats.org/officeDocument/2006/relationships/hyperlink" Target="http://www.fda.gov/Food/GuidanceRegulation/GuidanceDocumentsRegulatoryInformation/ucm109231.htm" TargetMode="External"/><Relationship Id="rId119" Type="http://schemas.openxmlformats.org/officeDocument/2006/relationships/hyperlink" Target="http://www.fda.gov/Food/GuidanceRegulation/GuidanceDocumentsRegulatoryInformation/ucm109231.htm" TargetMode="External"/><Relationship Id="rId44" Type="http://schemas.openxmlformats.org/officeDocument/2006/relationships/hyperlink" Target="http://www.fda.gov/Food/GuidanceRegulation/GuidanceDocumentsRegulatoryInformation/ucm077969.htm" TargetMode="External"/><Relationship Id="rId60" Type="http://schemas.openxmlformats.org/officeDocument/2006/relationships/hyperlink" Target="http://www.fda.gov/Food/GuidanceRegulation/GuidanceDocumentsRegulatoryInformation/ChemicalContaminantsMetalsNaturalToxinsPesticides/ucm120184.htm" TargetMode="External"/><Relationship Id="rId65" Type="http://schemas.openxmlformats.org/officeDocument/2006/relationships/hyperlink" Target="http://www.fda.gov/Food/GuidanceRegulation/GuidanceDocumentsRegulatoryInformation/ChemicalContaminantsMetalsNaturalToxinsPesticides/ucm120184.htm" TargetMode="External"/><Relationship Id="rId81" Type="http://schemas.openxmlformats.org/officeDocument/2006/relationships/hyperlink" Target="http://www.fda.gov/Food/GuidanceRegulation/GuidanceDocumentsRegulatoryInformation/ChemicalContaminantsMetalsNaturalToxinsPesticides/ucm120184.htm" TargetMode="External"/><Relationship Id="rId86" Type="http://schemas.openxmlformats.org/officeDocument/2006/relationships/hyperlink" Target="http://www.fda.gov/Food/GuidanceRegulation/GuidanceDocumentsRegulatoryInformation/ucm077969.htm" TargetMode="External"/><Relationship Id="rId130" Type="http://schemas.openxmlformats.org/officeDocument/2006/relationships/hyperlink" Target="https://agresearchmag.ars.usda.gov/1997/dec/glyc/" TargetMode="External"/><Relationship Id="rId135" Type="http://schemas.openxmlformats.org/officeDocument/2006/relationships/hyperlink" Target="https://agresearchmag.ars.usda.gov/1997/dec/glyc/" TargetMode="External"/><Relationship Id="rId151" Type="http://schemas.openxmlformats.org/officeDocument/2006/relationships/hyperlink" Target="https://agresearchmag.ars.usda.gov/1997/dec/glyc/" TargetMode="External"/><Relationship Id="rId156" Type="http://schemas.openxmlformats.org/officeDocument/2006/relationships/hyperlink" Target="https://agresearchmag.ars.usda.gov/1997/dec/glyc/" TargetMode="External"/><Relationship Id="rId177" Type="http://schemas.openxmlformats.org/officeDocument/2006/relationships/hyperlink" Target="http://www.atsdr.cdc.gov/toxfaqs/TF.asp?id=893&amp;tid=181" TargetMode="External"/><Relationship Id="rId198" Type="http://schemas.openxmlformats.org/officeDocument/2006/relationships/hyperlink" Target="http://www.fda.gov/downloads/ICECI/ComplianceManuals/CompliancePolicyGuidanceManual/UCM361105.pdf" TargetMode="External"/><Relationship Id="rId172" Type="http://schemas.openxmlformats.org/officeDocument/2006/relationships/hyperlink" Target="http://www.accessdata.fda.gov/scripts/cdrh/cfdocs/cfcfr/CFRSearch.cfm?fr=558.355" TargetMode="External"/><Relationship Id="rId193" Type="http://schemas.openxmlformats.org/officeDocument/2006/relationships/hyperlink" Target="http://www.accessdata.fda.gov/scripts/cdrh/cfdocs/cfcfr/CFRSearch.cfm?fr=109.30" TargetMode="External"/><Relationship Id="rId202" Type="http://schemas.openxmlformats.org/officeDocument/2006/relationships/hyperlink" Target="http://www.fda.gov/downloads/ICECI/ComplianceManuals/CompliancePolicyGuidanceManual/UCM361105.pdf" TargetMode="External"/><Relationship Id="rId207" Type="http://schemas.openxmlformats.org/officeDocument/2006/relationships/hyperlink" Target="http://www.fda.gov/AnimalVeterinary/NewsEvents/CVMUpdates/ucm360834.htm" TargetMode="External"/><Relationship Id="rId13" Type="http://schemas.openxmlformats.org/officeDocument/2006/relationships/hyperlink" Target="http://www.fda.gov/food/guidanceregulation/guidancedocumentsregulatoryinformation/chemicalcontaminantsmetalsnaturaltoxinspesticides/ucm077969.htm" TargetMode="External"/><Relationship Id="rId18" Type="http://schemas.openxmlformats.org/officeDocument/2006/relationships/hyperlink" Target="http://www.fda.gov/food/guidanceregulation/guidancedocumentsregulatoryinformation/chemicalcontaminantsmetalsnaturaltoxinspesticides/ucm077969.htm" TargetMode="External"/><Relationship Id="rId39" Type="http://schemas.openxmlformats.org/officeDocument/2006/relationships/hyperlink" Target="http://www.merckvetmanual.com/mvm/management_and_nutrition/nutrition_pigs/nutritional_requirements_of_pigs.html" TargetMode="External"/><Relationship Id="rId109" Type="http://schemas.openxmlformats.org/officeDocument/2006/relationships/hyperlink" Target="http://www.fda.gov/Food/GuidanceRegulation/GuidanceDocumentsRegulatoryInformation/ucm109231.htm" TargetMode="External"/><Relationship Id="rId34" Type="http://schemas.openxmlformats.org/officeDocument/2006/relationships/hyperlink" Target="http://www.merckvetmanual.com/mvm/management_and_nutrition/nutrition_pigs/nutritional_requirements_of_pigs.html" TargetMode="External"/><Relationship Id="rId50" Type="http://schemas.openxmlformats.org/officeDocument/2006/relationships/hyperlink" Target="http://www.fda.gov/Food/GuidanceRegulation/GuidanceDocumentsRegulatoryInformation/ChemicalContaminantsMetalsNaturalToxinsPesticides/ucm120184.htm" TargetMode="External"/><Relationship Id="rId55" Type="http://schemas.openxmlformats.org/officeDocument/2006/relationships/hyperlink" Target="http://www.fda.gov/Food/GuidanceRegulation/GuidanceDocumentsRegulatoryInformation/ChemicalContaminantsMetalsNaturalToxinsPesticides/ucm120184.htm" TargetMode="External"/><Relationship Id="rId76" Type="http://schemas.openxmlformats.org/officeDocument/2006/relationships/hyperlink" Target="http://www.fda.gov/Food/GuidanceRegulation/GuidanceDocumentsRegulatoryInformation/ChemicalContaminantsMetalsNaturalToxinsPesticides/ucm120184.htm" TargetMode="External"/><Relationship Id="rId97" Type="http://schemas.openxmlformats.org/officeDocument/2006/relationships/hyperlink" Target="http://www.fda.gov/Food/GuidanceRegulation/GuidanceDocumentsRegulatoryInformation/ucm109231.htm" TargetMode="External"/><Relationship Id="rId104" Type="http://schemas.openxmlformats.org/officeDocument/2006/relationships/hyperlink" Target="http://www.fda.gov/Food/GuidanceRegulation/GuidanceDocumentsRegulatoryInformation/ucm109231.htm" TargetMode="External"/><Relationship Id="rId120" Type="http://schemas.openxmlformats.org/officeDocument/2006/relationships/hyperlink" Target="http://www.fda.gov/Food/GuidanceRegulation/GuidanceDocumentsRegulatoryInformation/ucm109231.htm" TargetMode="External"/><Relationship Id="rId125" Type="http://schemas.openxmlformats.org/officeDocument/2006/relationships/hyperlink" Target="http://www.fda.gov/Food/GuidanceRegulation/GuidanceDocumentsRegulatoryInformation/ucm109231.htm" TargetMode="External"/><Relationship Id="rId141" Type="http://schemas.openxmlformats.org/officeDocument/2006/relationships/hyperlink" Target="https://agresearchmag.ars.usda.gov/1997/dec/glyc/" TargetMode="External"/><Relationship Id="rId146" Type="http://schemas.openxmlformats.org/officeDocument/2006/relationships/hyperlink" Target="https://agresearchmag.ars.usda.gov/1997/dec/glyc/" TargetMode="External"/><Relationship Id="rId167" Type="http://schemas.openxmlformats.org/officeDocument/2006/relationships/hyperlink" Target="http://www.ncbi.nlm.nih.gov/pubmed/16031651" TargetMode="External"/><Relationship Id="rId188" Type="http://schemas.openxmlformats.org/officeDocument/2006/relationships/hyperlink" Target="http://www.fda.gov/Food/FoodborneIllnessContaminants/ChemicalContaminants/ucm077572.htm" TargetMode="External"/><Relationship Id="rId7" Type="http://schemas.openxmlformats.org/officeDocument/2006/relationships/hyperlink" Target="http://www.fda.gov/iceci/compliancemanuals/compliancepolicyguidancemanual/ucm074703.htm" TargetMode="External"/><Relationship Id="rId71" Type="http://schemas.openxmlformats.org/officeDocument/2006/relationships/hyperlink" Target="http://www.fda.gov/Food/GuidanceRegulation/GuidanceDocumentsRegulatoryInformation/ChemicalContaminantsMetalsNaturalToxinsPesticides/ucm120184.htm" TargetMode="External"/><Relationship Id="rId92" Type="http://schemas.openxmlformats.org/officeDocument/2006/relationships/hyperlink" Target="http://www.fda.gov/AnimalVeterinary/Products/AnimalFoodFeeds/Contaminants/ucm050430.htm" TargetMode="External"/><Relationship Id="rId162" Type="http://schemas.openxmlformats.org/officeDocument/2006/relationships/hyperlink" Target="https://agresearchmag.ars.usda.gov/1997/dec/glyc/" TargetMode="External"/><Relationship Id="rId183" Type="http://schemas.openxmlformats.org/officeDocument/2006/relationships/hyperlink" Target="http://www.fda.gov/Food/FoodborneIllnessContaminants/ChemicalContaminants/ucm077572.htm" TargetMode="External"/><Relationship Id="rId213" Type="http://schemas.openxmlformats.org/officeDocument/2006/relationships/drawing" Target="../drawings/drawing5.xml"/><Relationship Id="rId2" Type="http://schemas.openxmlformats.org/officeDocument/2006/relationships/hyperlink" Target="http://www.fda.gov/food/guidanceregulation/guidancedocumentsregulatoryinformation/chemicalcontaminantsmetalsnaturaltoxinspesticides/ucm077969.htm" TargetMode="External"/><Relationship Id="rId29" Type="http://schemas.openxmlformats.org/officeDocument/2006/relationships/hyperlink" Target="http://www.fda.gov/food/guidanceregulation/guidancedocumentsregulatoryinformation/chemicalcontaminantsmetalsnaturaltoxinspesticides/ucm077969.htm" TargetMode="External"/><Relationship Id="rId24" Type="http://schemas.openxmlformats.org/officeDocument/2006/relationships/hyperlink" Target="http://www.fda.gov/food/guidanceregulation/guidancedocumentsregulatoryinformation/chemicalcontaminantsmetalsnaturaltoxinspesticides/ucm077969.htm" TargetMode="External"/><Relationship Id="rId40" Type="http://schemas.openxmlformats.org/officeDocument/2006/relationships/hyperlink" Target="http://www.merckvetmanual.com/mvm/management_and_nutrition/nutrition_pigs/nutritional_requirements_of_pigs.html" TargetMode="External"/><Relationship Id="rId45" Type="http://schemas.openxmlformats.org/officeDocument/2006/relationships/hyperlink" Target="http://www.fda.gov/Food/FoodborneIllnessContaminants/ChemicalContaminants/ucm078451.htm" TargetMode="External"/><Relationship Id="rId66" Type="http://schemas.openxmlformats.org/officeDocument/2006/relationships/hyperlink" Target="http://www.fda.gov/Food/GuidanceRegulation/GuidanceDocumentsRegulatoryInformation/ChemicalContaminantsMetalsNaturalToxinsPesticides/ucm120184.htm" TargetMode="External"/><Relationship Id="rId87" Type="http://schemas.openxmlformats.org/officeDocument/2006/relationships/hyperlink" Target="http://www.fda.gov/food/guidanceregulation/guidancedocumentsregulatoryinformation/chemicalcontaminantsmetalsnaturaltoxinspesticides/ucm077969.htm" TargetMode="External"/><Relationship Id="rId110" Type="http://schemas.openxmlformats.org/officeDocument/2006/relationships/hyperlink" Target="http://www.fda.gov/Food/GuidanceRegulation/GuidanceDocumentsRegulatoryInformation/ucm109231.htm" TargetMode="External"/><Relationship Id="rId115" Type="http://schemas.openxmlformats.org/officeDocument/2006/relationships/hyperlink" Target="http://www.fda.gov/Food/GuidanceRegulation/GuidanceDocumentsRegulatoryInformation/ucm109231.htm" TargetMode="External"/><Relationship Id="rId131" Type="http://schemas.openxmlformats.org/officeDocument/2006/relationships/hyperlink" Target="https://agresearchmag.ars.usda.gov/1997/dec/glyc/" TargetMode="External"/><Relationship Id="rId136" Type="http://schemas.openxmlformats.org/officeDocument/2006/relationships/hyperlink" Target="https://agresearchmag.ars.usda.gov/1997/dec/glyc/" TargetMode="External"/><Relationship Id="rId157" Type="http://schemas.openxmlformats.org/officeDocument/2006/relationships/hyperlink" Target="https://agresearchmag.ars.usda.gov/1997/dec/glyc/" TargetMode="External"/><Relationship Id="rId178" Type="http://schemas.openxmlformats.org/officeDocument/2006/relationships/hyperlink" Target="http://www.fda.gov/Food/FoodborneIllnessContaminants/ChemicalContaminants/ucm077572.htm" TargetMode="External"/><Relationship Id="rId61" Type="http://schemas.openxmlformats.org/officeDocument/2006/relationships/hyperlink" Target="http://www.fda.gov/Food/GuidanceRegulation/GuidanceDocumentsRegulatoryInformation/ChemicalContaminantsMetalsNaturalToxinsPesticides/ucm120184.htm" TargetMode="External"/><Relationship Id="rId82" Type="http://schemas.openxmlformats.org/officeDocument/2006/relationships/hyperlink" Target="http://www.fda.gov/Food/GuidanceRegulation/GuidanceDocumentsRegulatoryInformation/ChemicalContaminantsMetalsNaturalToxinsPesticides/ucm120184.htm" TargetMode="External"/><Relationship Id="rId152" Type="http://schemas.openxmlformats.org/officeDocument/2006/relationships/hyperlink" Target="https://agresearchmag.ars.usda.gov/1997/dec/glyc/" TargetMode="External"/><Relationship Id="rId173" Type="http://schemas.openxmlformats.org/officeDocument/2006/relationships/hyperlink" Target="http://www.accessdata.fda.gov/scripts/cdrh/cfdocs/cfcfr/CFRSearch.cfm?fr=558.355" TargetMode="External"/><Relationship Id="rId194" Type="http://schemas.openxmlformats.org/officeDocument/2006/relationships/hyperlink" Target="http://www.accessdata.fda.gov/scripts/cdrh/cfdocs/cfcfr/CFRSearch.cfm?fr=109.30" TargetMode="External"/><Relationship Id="rId199" Type="http://schemas.openxmlformats.org/officeDocument/2006/relationships/hyperlink" Target="http://www.fda.gov/downloads/ICECI/ComplianceManuals/CompliancePolicyGuidanceManual/UCM361105.pdf" TargetMode="External"/><Relationship Id="rId203" Type="http://schemas.openxmlformats.org/officeDocument/2006/relationships/hyperlink" Target="http://www.fda.gov/downloads/ICECI/ComplianceManuals/CompliancePolicyGuidanceManual/UCM361105.pdf" TargetMode="External"/><Relationship Id="rId208" Type="http://schemas.openxmlformats.org/officeDocument/2006/relationships/hyperlink" Target="http://www.atsdr.cdc.gov/ToxProfiles/TP.asp?id=309&amp;tid=49" TargetMode="External"/><Relationship Id="rId19" Type="http://schemas.openxmlformats.org/officeDocument/2006/relationships/hyperlink" Target="http://www.fda.gov/food/guidanceregulation/guidancedocumentsregulatoryinformation/chemicalcontaminantsmetalsnaturaltoxinspesticides/ucm077969.htm" TargetMode="External"/><Relationship Id="rId14" Type="http://schemas.openxmlformats.org/officeDocument/2006/relationships/hyperlink" Target="http://www.fda.gov/food/guidanceregulation/guidancedocumentsregulatoryinformation/chemicalcontaminantsmetalsnaturaltoxinspesticides/ucm077969.htm" TargetMode="External"/><Relationship Id="rId30" Type="http://schemas.openxmlformats.org/officeDocument/2006/relationships/hyperlink" Target="http://www.fda.gov/food/guidanceregulation/guidancedocumentsregulatoryinformation/chemicalcontaminantsmetalsnaturaltoxinspesticides/ucm077969.htm" TargetMode="External"/><Relationship Id="rId35" Type="http://schemas.openxmlformats.org/officeDocument/2006/relationships/hyperlink" Target="http://www.merckvetmanual.com/mvm/management_and_nutrition/nutrition_pigs/nutritional_requirements_of_pigs.html" TargetMode="External"/><Relationship Id="rId56" Type="http://schemas.openxmlformats.org/officeDocument/2006/relationships/hyperlink" Target="http://www.fda.gov/Food/GuidanceRegulation/GuidanceDocumentsRegulatoryInformation/ChemicalContaminantsMetalsNaturalToxinsPesticides/ucm120184.htm" TargetMode="External"/><Relationship Id="rId77" Type="http://schemas.openxmlformats.org/officeDocument/2006/relationships/hyperlink" Target="http://www.fda.gov/Food/GuidanceRegulation/GuidanceDocumentsRegulatoryInformation/ChemicalContaminantsMetalsNaturalToxinsPesticides/ucm120184.htm" TargetMode="External"/><Relationship Id="rId100" Type="http://schemas.openxmlformats.org/officeDocument/2006/relationships/hyperlink" Target="http://www.fda.gov/Food/GuidanceRegulation/GuidanceDocumentsRegulatoryInformation/ucm109231.htm" TargetMode="External"/><Relationship Id="rId105" Type="http://schemas.openxmlformats.org/officeDocument/2006/relationships/hyperlink" Target="http://www.fda.gov/Food/GuidanceRegulation/GuidanceDocumentsRegulatoryInformation/ucm109231.htm" TargetMode="External"/><Relationship Id="rId126" Type="http://schemas.openxmlformats.org/officeDocument/2006/relationships/hyperlink" Target="http://www.fda.gov/Food/GuidanceRegulation/GuidanceDocumentsRegulatoryInformation/ucm109231.htm" TargetMode="External"/><Relationship Id="rId147" Type="http://schemas.openxmlformats.org/officeDocument/2006/relationships/hyperlink" Target="https://agresearchmag.ars.usda.gov/1997/dec/glyc/" TargetMode="External"/><Relationship Id="rId168" Type="http://schemas.openxmlformats.org/officeDocument/2006/relationships/hyperlink" Target="http://www.fda.gov/food/guidanceregulation/guidancedocumentsregulatoryinformation/chemicalcontaminantsmetalsnaturaltoxinspesticides/ucm077969.htm" TargetMode="External"/><Relationship Id="rId8" Type="http://schemas.openxmlformats.org/officeDocument/2006/relationships/hyperlink" Target="http://www.fda.gov/iceci/compliancemanuals/compliancepolicyguidancemanual/ucm074703.htm" TargetMode="External"/><Relationship Id="rId51" Type="http://schemas.openxmlformats.org/officeDocument/2006/relationships/hyperlink" Target="http://www.fda.gov/Food/GuidanceRegulation/GuidanceDocumentsRegulatoryInformation/ChemicalContaminantsMetalsNaturalToxinsPesticides/ucm120184.htm" TargetMode="External"/><Relationship Id="rId72" Type="http://schemas.openxmlformats.org/officeDocument/2006/relationships/hyperlink" Target="http://www.fda.gov/Food/GuidanceRegulation/GuidanceDocumentsRegulatoryInformation/ChemicalContaminantsMetalsNaturalToxinsPesticides/ucm120184.htm" TargetMode="External"/><Relationship Id="rId93" Type="http://schemas.openxmlformats.org/officeDocument/2006/relationships/hyperlink" Target="http://www.fda.gov/AnimalVeterinary/Products/AnimalFoodFeeds/Contaminants/ucm050430.htm" TargetMode="External"/><Relationship Id="rId98" Type="http://schemas.openxmlformats.org/officeDocument/2006/relationships/hyperlink" Target="http://www.fda.gov/Food/GuidanceRegulation/GuidanceDocumentsRegulatoryInformation/ucm109231.htm" TargetMode="External"/><Relationship Id="rId121" Type="http://schemas.openxmlformats.org/officeDocument/2006/relationships/hyperlink" Target="http://www.fda.gov/Food/GuidanceRegulation/GuidanceDocumentsRegulatoryInformation/ucm109231.htm" TargetMode="External"/><Relationship Id="rId142" Type="http://schemas.openxmlformats.org/officeDocument/2006/relationships/hyperlink" Target="https://agresearchmag.ars.usda.gov/1997/dec/glyc/" TargetMode="External"/><Relationship Id="rId163" Type="http://schemas.openxmlformats.org/officeDocument/2006/relationships/hyperlink" Target="http://www.fda.gov/Food/GuidanceRegulation/GuidanceDocumentsRegulatoryInformation/ucm077969.htm" TargetMode="External"/><Relationship Id="rId184" Type="http://schemas.openxmlformats.org/officeDocument/2006/relationships/hyperlink" Target="http://www.fda.gov/Food/FoodborneIllnessContaminants/ChemicalContaminants/ucm077572.htm" TargetMode="External"/><Relationship Id="rId189" Type="http://schemas.openxmlformats.org/officeDocument/2006/relationships/hyperlink" Target="http://www.accessdata.fda.gov/scripts/cdrh/cfdocs/cfcfr/CFRSearch.cfm?fr=109.30" TargetMode="External"/><Relationship Id="rId3" Type="http://schemas.openxmlformats.org/officeDocument/2006/relationships/hyperlink" Target="http://www.fda.gov/iceci/compliancemanuals/compliancepolicyguidancemanual/ucm074703.htm" TargetMode="External"/><Relationship Id="rId25" Type="http://schemas.openxmlformats.org/officeDocument/2006/relationships/hyperlink" Target="http://www.fda.gov/food/guidanceregulation/guidancedocumentsregulatoryinformation/chemicalcontaminantsmetalsnaturaltoxinspesticides/ucm077969.htm" TargetMode="External"/><Relationship Id="rId46" Type="http://schemas.openxmlformats.org/officeDocument/2006/relationships/hyperlink" Target="http://www.fda.gov/Food/FoodborneIllnessContaminants/ChemicalContaminants/ucm078451.htm" TargetMode="External"/><Relationship Id="rId67" Type="http://schemas.openxmlformats.org/officeDocument/2006/relationships/hyperlink" Target="http://www.fda.gov/Food/GuidanceRegulation/GuidanceDocumentsRegulatoryInformation/ChemicalContaminantsMetalsNaturalToxinsPesticides/ucm120184.htm" TargetMode="External"/><Relationship Id="rId116" Type="http://schemas.openxmlformats.org/officeDocument/2006/relationships/hyperlink" Target="http://www.fda.gov/Food/GuidanceRegulation/GuidanceDocumentsRegulatoryInformation/ucm109231.htm" TargetMode="External"/><Relationship Id="rId137" Type="http://schemas.openxmlformats.org/officeDocument/2006/relationships/hyperlink" Target="https://agresearchmag.ars.usda.gov/1997/dec/glyc/" TargetMode="External"/><Relationship Id="rId158" Type="http://schemas.openxmlformats.org/officeDocument/2006/relationships/hyperlink" Target="https://agresearchmag.ars.usda.gov/1997/dec/glyc/" TargetMode="External"/><Relationship Id="rId20" Type="http://schemas.openxmlformats.org/officeDocument/2006/relationships/hyperlink" Target="http://www.fda.gov/food/guidanceregulation/guidancedocumentsregulatoryinformation/chemicalcontaminantsmetalsnaturaltoxinspesticides/ucm077969.htm" TargetMode="External"/><Relationship Id="rId41" Type="http://schemas.openxmlformats.org/officeDocument/2006/relationships/hyperlink" Target="http://www.merckvetmanual.com/mvm/management_and_nutrition/nutrition_pigs/nutritional_requirements_of_pigs.html" TargetMode="External"/><Relationship Id="rId62" Type="http://schemas.openxmlformats.org/officeDocument/2006/relationships/hyperlink" Target="http://www.fda.gov/Food/GuidanceRegulation/GuidanceDocumentsRegulatoryInformation/ChemicalContaminantsMetalsNaturalToxinsPesticides/ucm120184.htm" TargetMode="External"/><Relationship Id="rId83" Type="http://schemas.openxmlformats.org/officeDocument/2006/relationships/hyperlink" Target="http://www.fda.gov/Food/GuidanceRegulation/GuidanceDocumentsRegulatoryInformation/ChemicalContaminantsMetalsNaturalToxinsPesticides/ucm120184.htm" TargetMode="External"/><Relationship Id="rId88" Type="http://schemas.openxmlformats.org/officeDocument/2006/relationships/hyperlink" Target="http://www.fda.gov/ICECI/ComplianceManuals/CompliancePolicyGuidanceManual/ucm123236.htm" TargetMode="External"/><Relationship Id="rId111" Type="http://schemas.openxmlformats.org/officeDocument/2006/relationships/hyperlink" Target="http://www.fda.gov/Food/GuidanceRegulation/GuidanceDocumentsRegulatoryInformation/ucm109231.htm" TargetMode="External"/><Relationship Id="rId132" Type="http://schemas.openxmlformats.org/officeDocument/2006/relationships/hyperlink" Target="https://agresearchmag.ars.usda.gov/1997/dec/glyc/" TargetMode="External"/><Relationship Id="rId153" Type="http://schemas.openxmlformats.org/officeDocument/2006/relationships/hyperlink" Target="https://agresearchmag.ars.usda.gov/1997/dec/glyc/" TargetMode="External"/><Relationship Id="rId174" Type="http://schemas.openxmlformats.org/officeDocument/2006/relationships/hyperlink" Target="http://www.accessdata.fda.gov/scripts/cdrh/cfdocs/cfcfr/CFRSearch.cfm?fr=558.363" TargetMode="External"/><Relationship Id="rId179" Type="http://schemas.openxmlformats.org/officeDocument/2006/relationships/hyperlink" Target="http://www.fda.gov/Food/FoodborneIllnessContaminants/ChemicalContaminants/ucm077572.htm" TargetMode="External"/><Relationship Id="rId195" Type="http://schemas.openxmlformats.org/officeDocument/2006/relationships/hyperlink" Target="http://www.accessdata.fda.gov/scripts/cdrh/cfdocs/cfcfr/CFRSearch.cfm?fr=558.550" TargetMode="External"/><Relationship Id="rId209" Type="http://schemas.openxmlformats.org/officeDocument/2006/relationships/hyperlink" Target="http://www.atsdr.cdc.gov/ToxProfiles/TP.asp?id=309&amp;tid=49" TargetMode="External"/><Relationship Id="rId190" Type="http://schemas.openxmlformats.org/officeDocument/2006/relationships/hyperlink" Target="http://www.accessdata.fda.gov/scripts/cdrh/cfdocs/cfcfr/CFRSearch.cfm?fr=109.30" TargetMode="External"/><Relationship Id="rId204" Type="http://schemas.openxmlformats.org/officeDocument/2006/relationships/hyperlink" Target="http://www.fda.gov/AnimalVeterinary/NewsEvents/CVMUpdates/ucm360834.htm" TargetMode="External"/><Relationship Id="rId15" Type="http://schemas.openxmlformats.org/officeDocument/2006/relationships/hyperlink" Target="http://www.fda.gov/food/guidanceregulation/guidancedocumentsregulatoryinformation/chemicalcontaminantsmetalsnaturaltoxinspesticides/ucm077969.htm" TargetMode="External"/><Relationship Id="rId36" Type="http://schemas.openxmlformats.org/officeDocument/2006/relationships/hyperlink" Target="http://www.merckvetmanual.com/mvm/management_and_nutrition/nutrition_pigs/nutritional_requirements_of_pigs.html" TargetMode="External"/><Relationship Id="rId57" Type="http://schemas.openxmlformats.org/officeDocument/2006/relationships/hyperlink" Target="http://www.fda.gov/Food/GuidanceRegulation/GuidanceDocumentsRegulatoryInformation/ChemicalContaminantsMetalsNaturalToxinsPesticides/ucm120184.htm" TargetMode="External"/><Relationship Id="rId106" Type="http://schemas.openxmlformats.org/officeDocument/2006/relationships/hyperlink" Target="http://www.fda.gov/Food/GuidanceRegulation/GuidanceDocumentsRegulatoryInformation/ucm109231.htm" TargetMode="External"/><Relationship Id="rId127" Type="http://schemas.openxmlformats.org/officeDocument/2006/relationships/hyperlink" Target="http://www.fda.gov/Food/GuidanceRegulation/GuidanceDocumentsRegulatoryInformation/ucm109231.htm" TargetMode="External"/><Relationship Id="rId10" Type="http://schemas.openxmlformats.org/officeDocument/2006/relationships/hyperlink" Target="http://www.fda.gov/food/guidanceregulation/guidancedocumentsregulatoryinformation/chemicalcontaminantsmetalsnaturaltoxinspesticides/ucm077969.htm" TargetMode="External"/><Relationship Id="rId31" Type="http://schemas.openxmlformats.org/officeDocument/2006/relationships/hyperlink" Target="http://www.accessdata.fda.gov/scripts/plantox/detail.cfm?id=16735" TargetMode="External"/><Relationship Id="rId52" Type="http://schemas.openxmlformats.org/officeDocument/2006/relationships/hyperlink" Target="http://www.fda.gov/Food/GuidanceRegulation/GuidanceDocumentsRegulatoryInformation/ChemicalContaminantsMetalsNaturalToxinsPesticides/ucm120184.htm" TargetMode="External"/><Relationship Id="rId73" Type="http://schemas.openxmlformats.org/officeDocument/2006/relationships/hyperlink" Target="http://www.fda.gov/Food/GuidanceRegulation/GuidanceDocumentsRegulatoryInformation/ChemicalContaminantsMetalsNaturalToxinsPesticides/ucm120184.htm" TargetMode="External"/><Relationship Id="rId78" Type="http://schemas.openxmlformats.org/officeDocument/2006/relationships/hyperlink" Target="http://www.fda.gov/Food/GuidanceRegulation/GuidanceDocumentsRegulatoryInformation/ChemicalContaminantsMetalsNaturalToxinsPesticides/ucm120184.htm" TargetMode="External"/><Relationship Id="rId94" Type="http://schemas.openxmlformats.org/officeDocument/2006/relationships/hyperlink" Target="http://www.fda.gov/Food/GuidanceRegulation/GuidanceDocumentsRegulatoryInformation/ucm109231.htm" TargetMode="External"/><Relationship Id="rId99" Type="http://schemas.openxmlformats.org/officeDocument/2006/relationships/hyperlink" Target="http://www.fda.gov/Food/GuidanceRegulation/GuidanceDocumentsRegulatoryInformation/ucm109231.htm" TargetMode="External"/><Relationship Id="rId101" Type="http://schemas.openxmlformats.org/officeDocument/2006/relationships/hyperlink" Target="http://www.fda.gov/Food/GuidanceRegulation/GuidanceDocumentsRegulatoryInformation/ucm109231.htm" TargetMode="External"/><Relationship Id="rId122" Type="http://schemas.openxmlformats.org/officeDocument/2006/relationships/hyperlink" Target="http://www.fda.gov/Food/GuidanceRegulation/GuidanceDocumentsRegulatoryInformation/ucm109231.htm" TargetMode="External"/><Relationship Id="rId143" Type="http://schemas.openxmlformats.org/officeDocument/2006/relationships/hyperlink" Target="https://agresearchmag.ars.usda.gov/1997/dec/glyc/" TargetMode="External"/><Relationship Id="rId148" Type="http://schemas.openxmlformats.org/officeDocument/2006/relationships/hyperlink" Target="https://agresearchmag.ars.usda.gov/1997/dec/glyc/" TargetMode="External"/><Relationship Id="rId164" Type="http://schemas.openxmlformats.org/officeDocument/2006/relationships/hyperlink" Target="http://www.atsdr.cdc.gov/phs/phs.asp?id=625&amp;tid=115" TargetMode="External"/><Relationship Id="rId169" Type="http://schemas.openxmlformats.org/officeDocument/2006/relationships/hyperlink" Target="http://www.fda.gov/AnimalVeterinary/ResourcesforYou/AnimalHealthLiteracy/ucm373757.htm" TargetMode="External"/><Relationship Id="rId185" Type="http://schemas.openxmlformats.org/officeDocument/2006/relationships/hyperlink" Target="http://www.fda.gov/Food/FoodborneIllnessContaminants/ChemicalContaminants/ucm077572.htm" TargetMode="External"/><Relationship Id="rId4" Type="http://schemas.openxmlformats.org/officeDocument/2006/relationships/hyperlink" Target="http://www.fda.gov/food/guidanceregulation/guidancedocumentsregulatoryinformation/chemicalcontaminantsmetalsnaturaltoxinspesticides/ucm077969.htm" TargetMode="External"/><Relationship Id="rId9" Type="http://schemas.openxmlformats.org/officeDocument/2006/relationships/hyperlink" Target="http://www.fda.gov/iceci/compliancemanuals/compliancepolicyguidancemanual/ucm074703.htm" TargetMode="External"/><Relationship Id="rId180" Type="http://schemas.openxmlformats.org/officeDocument/2006/relationships/hyperlink" Target="http://www.fda.gov/Food/FoodborneIllnessContaminants/ChemicalContaminants/ucm077572.htm" TargetMode="External"/><Relationship Id="rId210" Type="http://schemas.openxmlformats.org/officeDocument/2006/relationships/hyperlink" Target="http://www.aspcapro.org/sites/pro/files/n-toxbrief_1201.pdf" TargetMode="External"/><Relationship Id="rId26" Type="http://schemas.openxmlformats.org/officeDocument/2006/relationships/hyperlink" Target="http://www.fda.gov/food/guidanceregulation/guidancedocumentsregulatoryinformation/chemicalcontaminantsmetalsnaturaltoxinspesticides/ucm077969.htm" TargetMode="External"/><Relationship Id="rId47" Type="http://schemas.openxmlformats.org/officeDocument/2006/relationships/hyperlink" Target="http://www.fda.gov/Food/FoodborneIllnessContaminants/ChemicalContaminants/ucm078451.htm" TargetMode="External"/><Relationship Id="rId68" Type="http://schemas.openxmlformats.org/officeDocument/2006/relationships/hyperlink" Target="http://www.fda.gov/Food/GuidanceRegulation/GuidanceDocumentsRegulatoryInformation/ChemicalContaminantsMetalsNaturalToxinsPesticides/ucm120184.htm" TargetMode="External"/><Relationship Id="rId89" Type="http://schemas.openxmlformats.org/officeDocument/2006/relationships/hyperlink" Target="http://www.fda.gov/AnimalVeterinary/Products/AnimalFoodFeeds/Contaminants/ucm050430.htm" TargetMode="External"/><Relationship Id="rId112" Type="http://schemas.openxmlformats.org/officeDocument/2006/relationships/hyperlink" Target="http://www.fda.gov/Food/GuidanceRegulation/GuidanceDocumentsRegulatoryInformation/ucm109231.htm" TargetMode="External"/><Relationship Id="rId133" Type="http://schemas.openxmlformats.org/officeDocument/2006/relationships/hyperlink" Target="https://agresearchmag.ars.usda.gov/1997/dec/glyc/" TargetMode="External"/><Relationship Id="rId154" Type="http://schemas.openxmlformats.org/officeDocument/2006/relationships/hyperlink" Target="https://agresearchmag.ars.usda.gov/1997/dec/glyc/" TargetMode="External"/><Relationship Id="rId175" Type="http://schemas.openxmlformats.org/officeDocument/2006/relationships/hyperlink" Target="http://www.atsdr.cdc.gov/csem/csem.asp?csem=28&amp;po=8" TargetMode="External"/><Relationship Id="rId196" Type="http://schemas.openxmlformats.org/officeDocument/2006/relationships/hyperlink" Target="http://www.fda.gov/downloads/ICECI/ComplianceManuals/CompliancePolicyGuidanceManual/UCM361105.pdf" TargetMode="External"/><Relationship Id="rId200" Type="http://schemas.openxmlformats.org/officeDocument/2006/relationships/hyperlink" Target="http://www.fda.gov/downloads/ICECI/ComplianceManuals/CompliancePolicyGuidanceManual/UCM361105.pdf" TargetMode="External"/><Relationship Id="rId16" Type="http://schemas.openxmlformats.org/officeDocument/2006/relationships/hyperlink" Target="http://www.fda.gov/food/guidanceregulation/guidancedocumentsregulatoryinformation/chemicalcontaminantsmetalsnaturaltoxinspesticides/ucm077969.htm"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17" Type="http://schemas.openxmlformats.org/officeDocument/2006/relationships/hyperlink" Target="http://www.fda.gov/Safety/Recalls/ucm241480.htm" TargetMode="External"/><Relationship Id="rId21" Type="http://schemas.openxmlformats.org/officeDocument/2006/relationships/hyperlink" Target="http://www.accessdata.fda.gov/scripts/ires/index.cfm" TargetMode="External"/><Relationship Id="rId42" Type="http://schemas.openxmlformats.org/officeDocument/2006/relationships/hyperlink" Target="http://www.fda.gov/Safety/Recalls/ucm282753.htm" TargetMode="External"/><Relationship Id="rId63" Type="http://schemas.openxmlformats.org/officeDocument/2006/relationships/hyperlink" Target="http://www.fda.gov/Safety/Recalls/ucm333676.htm" TargetMode="External"/><Relationship Id="rId84" Type="http://schemas.openxmlformats.org/officeDocument/2006/relationships/hyperlink" Target="http://www.fda.gov/AnimalVeterinary/ResourcesforYou/AnimalHealthLiteracy/ucm373757.htm" TargetMode="External"/><Relationship Id="rId138" Type="http://schemas.openxmlformats.org/officeDocument/2006/relationships/hyperlink" Target="http://www.fda.gov/Safety/Recalls/ArchiveRecalls/2010/ucm216903.htm" TargetMode="External"/><Relationship Id="rId159" Type="http://schemas.openxmlformats.org/officeDocument/2006/relationships/hyperlink" Target="http://www.fda.gov/Safety/Recalls/ucm323823.htm" TargetMode="External"/><Relationship Id="rId170" Type="http://schemas.openxmlformats.org/officeDocument/2006/relationships/hyperlink" Target="http://www.fda.gov/Safety/Recalls/ucm302546.htm" TargetMode="External"/><Relationship Id="rId191" Type="http://schemas.openxmlformats.org/officeDocument/2006/relationships/hyperlink" Target="http://www.fda.gov/Safety/Recalls/ucm346496.htm" TargetMode="External"/><Relationship Id="rId205" Type="http://schemas.openxmlformats.org/officeDocument/2006/relationships/hyperlink" Target="http://www.fda.gov/Safety/Recalls/ucm383066.htm" TargetMode="External"/><Relationship Id="rId226" Type="http://schemas.openxmlformats.org/officeDocument/2006/relationships/hyperlink" Target="http://www.fda.gov/Safety/Recalls/ArchiveRecalls/2015/ucm455540.htm" TargetMode="External"/><Relationship Id="rId247" Type="http://schemas.openxmlformats.org/officeDocument/2006/relationships/hyperlink" Target="http://www.fda.gov/Safety/Recalls/ArchiveRecalls/2013/ucm393549.htm" TargetMode="External"/><Relationship Id="rId107" Type="http://schemas.openxmlformats.org/officeDocument/2006/relationships/hyperlink" Target="http://www.fda.gov/Safety/Recalls/ucm424607.htm" TargetMode="External"/><Relationship Id="rId268" Type="http://schemas.openxmlformats.org/officeDocument/2006/relationships/hyperlink" Target="http://www.accessdata.fda.gov/scripts/cdrh/cfdocs/cfcfr/CFRSearch.cfm?fr=558.355" TargetMode="External"/><Relationship Id="rId11" Type="http://schemas.openxmlformats.org/officeDocument/2006/relationships/hyperlink" Target="http://www.accessdata.fda.gov/scripts/ires/index.cfm" TargetMode="External"/><Relationship Id="rId32" Type="http://schemas.openxmlformats.org/officeDocument/2006/relationships/hyperlink" Target="http://www.accessdata.fda.gov/scripts/ires/index.cfm" TargetMode="External"/><Relationship Id="rId53" Type="http://schemas.openxmlformats.org/officeDocument/2006/relationships/hyperlink" Target="http://www.accessdata.fda.gov/scripts/ires/index.cfm" TargetMode="External"/><Relationship Id="rId74" Type="http://schemas.openxmlformats.org/officeDocument/2006/relationships/hyperlink" Target="http://www.fda.gov/Safety/Recalls/ucm425713.htm" TargetMode="External"/><Relationship Id="rId128" Type="http://schemas.openxmlformats.org/officeDocument/2006/relationships/hyperlink" Target="http://www.fda.gov/Safety/Recalls/ucm310400.htm" TargetMode="External"/><Relationship Id="rId149" Type="http://schemas.openxmlformats.org/officeDocument/2006/relationships/hyperlink" Target="http://www.fda.gov/Safety/Recalls/ucm246319.htm" TargetMode="External"/><Relationship Id="rId5" Type="http://schemas.openxmlformats.org/officeDocument/2006/relationships/hyperlink" Target="http://www.accessdata.fda.gov/scripts/ires/index.cfm" TargetMode="External"/><Relationship Id="rId95" Type="http://schemas.openxmlformats.org/officeDocument/2006/relationships/hyperlink" Target="http://www.fda.gov/Safety/Recalls/ucm492628.htm" TargetMode="External"/><Relationship Id="rId160" Type="http://schemas.openxmlformats.org/officeDocument/2006/relationships/hyperlink" Target="http://www.fda.gov/Safety/Recalls/ucm324279.htm" TargetMode="External"/><Relationship Id="rId181" Type="http://schemas.openxmlformats.org/officeDocument/2006/relationships/hyperlink" Target="http://www.fda.gov/Safety/Recalls/ucm340468.htm" TargetMode="External"/><Relationship Id="rId216" Type="http://schemas.openxmlformats.org/officeDocument/2006/relationships/hyperlink" Target="http://www.fda.gov/Safety/Recalls/ArchiveRecalls/2015/ucm465646.htm" TargetMode="External"/><Relationship Id="rId237" Type="http://schemas.openxmlformats.org/officeDocument/2006/relationships/hyperlink" Target="http://www.fda.gov/Safety/Recalls/ucm399662.htm" TargetMode="External"/><Relationship Id="rId258" Type="http://schemas.openxmlformats.org/officeDocument/2006/relationships/hyperlink" Target="http://www.fda.gov/Safety/Recalls/ucm326057.htm" TargetMode="External"/><Relationship Id="rId22" Type="http://schemas.openxmlformats.org/officeDocument/2006/relationships/hyperlink" Target="http://www.fda.gov/food/guidanceregulation/guidancedocumentsregulatoryinformation/chemicalcontaminantsmetalsnaturaltoxinspesticides/ucm077969.htm" TargetMode="External"/><Relationship Id="rId43" Type="http://schemas.openxmlformats.org/officeDocument/2006/relationships/hyperlink" Target="http://www.fda.gov/food/guidanceregulation/guidancedocumentsregulatoryinformation/chemicalcontaminantsmetalsnaturaltoxinspesticides/ucm077969.htm" TargetMode="External"/><Relationship Id="rId64" Type="http://schemas.openxmlformats.org/officeDocument/2006/relationships/hyperlink" Target="http://www.fda.gov/Safety/Recalls/ucm399978.htm" TargetMode="External"/><Relationship Id="rId118" Type="http://schemas.openxmlformats.org/officeDocument/2006/relationships/hyperlink" Target="http://www.fda.gov/Safety/Recalls/ucm428401.htm" TargetMode="External"/><Relationship Id="rId139" Type="http://schemas.openxmlformats.org/officeDocument/2006/relationships/hyperlink" Target="http://www.fda.gov/Safety/Recalls/ArchiveRecalls/2010/ucm217826.htm" TargetMode="External"/><Relationship Id="rId85" Type="http://schemas.openxmlformats.org/officeDocument/2006/relationships/hyperlink" Target="http://www.fda.gov/Safety/Recalls/ArchiveRecalls/2015/ucm477540.htm" TargetMode="External"/><Relationship Id="rId150" Type="http://schemas.openxmlformats.org/officeDocument/2006/relationships/hyperlink" Target="http://www.fda.gov/Safety/Recalls/ucm255709.htm" TargetMode="External"/><Relationship Id="rId171" Type="http://schemas.openxmlformats.org/officeDocument/2006/relationships/hyperlink" Target="http://www.fda.gov/Safety/Recalls/ucm303061.htm" TargetMode="External"/><Relationship Id="rId192" Type="http://schemas.openxmlformats.org/officeDocument/2006/relationships/hyperlink" Target="http://www.fda.gov/Safety/Recalls/ucm356570.htm" TargetMode="External"/><Relationship Id="rId206" Type="http://schemas.openxmlformats.org/officeDocument/2006/relationships/hyperlink" Target="http://www.fda.gov/Safety/Recalls/ucm428723.htm" TargetMode="External"/><Relationship Id="rId227" Type="http://schemas.openxmlformats.org/officeDocument/2006/relationships/hyperlink" Target="http://www.fda.gov/Safety/Recalls/ArchiveRecalls/2015/ucm455867.htm" TargetMode="External"/><Relationship Id="rId248" Type="http://schemas.openxmlformats.org/officeDocument/2006/relationships/hyperlink" Target="http://www.fda.gov/Safety/Recalls/ucm192404.htm" TargetMode="External"/><Relationship Id="rId269" Type="http://schemas.openxmlformats.org/officeDocument/2006/relationships/hyperlink" Target="http://www.accessdata.fda.gov/scripts/cdrh/cfdocs/cfcfr/CFRSearch.cfm?fr=558.355" TargetMode="External"/><Relationship Id="rId12" Type="http://schemas.openxmlformats.org/officeDocument/2006/relationships/hyperlink" Target="http://www.fda.gov/food/guidanceregulation/guidancedocumentsregulatoryinformation/chemicalcontaminantsmetalsnaturaltoxinspesticides/ucm077969.htm" TargetMode="External"/><Relationship Id="rId33" Type="http://schemas.openxmlformats.org/officeDocument/2006/relationships/hyperlink" Target="http://www.fda.gov/food/guidanceregulation/guidancedocumentsregulatoryinformation/chemicalcontaminantsmetalsnaturaltoxinspesticides/ucm077969.htm" TargetMode="External"/><Relationship Id="rId108" Type="http://schemas.openxmlformats.org/officeDocument/2006/relationships/hyperlink" Target="http://www.accessdata.fda.gov/scripts/ires/index.cfm" TargetMode="External"/><Relationship Id="rId129" Type="http://schemas.openxmlformats.org/officeDocument/2006/relationships/hyperlink" Target="http://www.fda.gov/Safety/Recalls/ArchiveRecalls/2013/ucm340075.htm" TargetMode="External"/><Relationship Id="rId54" Type="http://schemas.openxmlformats.org/officeDocument/2006/relationships/hyperlink" Target="http://www.accessdata.fda.gov/scripts/ires/index.cfm" TargetMode="External"/><Relationship Id="rId75" Type="http://schemas.openxmlformats.org/officeDocument/2006/relationships/hyperlink" Target="http://www.fda.gov/AnimalVeterinary/ResourcesforYou/AnimalHealthLiteracy/ucm373757.htm" TargetMode="External"/><Relationship Id="rId96" Type="http://schemas.openxmlformats.org/officeDocument/2006/relationships/hyperlink" Target="http://www.fda.gov/AnimalVeterinary/ResourcesforYou/AnimalHealthLiteracy/ucm373757.htm" TargetMode="External"/><Relationship Id="rId140" Type="http://schemas.openxmlformats.org/officeDocument/2006/relationships/hyperlink" Target="http://www.fda.gov/Safety/Recalls/ArchiveRecalls/2010/ucm218039.htm" TargetMode="External"/><Relationship Id="rId161" Type="http://schemas.openxmlformats.org/officeDocument/2006/relationships/hyperlink" Target="http://www.fda.gov/Safety/Recalls/ucm325609.htm" TargetMode="External"/><Relationship Id="rId182" Type="http://schemas.openxmlformats.org/officeDocument/2006/relationships/hyperlink" Target="http://www.fda.gov/Safety/Recalls/ucm340669.htm" TargetMode="External"/><Relationship Id="rId217" Type="http://schemas.openxmlformats.org/officeDocument/2006/relationships/hyperlink" Target="http://www.fda.gov/Safety/Recalls/ArchiveRecalls/2015/ucm468970.htm" TargetMode="External"/><Relationship Id="rId6" Type="http://schemas.openxmlformats.org/officeDocument/2006/relationships/hyperlink" Target="http://www.fda.gov/food/guidanceregulation/guidancedocumentsregulatoryinformation/chemicalcontaminantsmetalsnaturaltoxinspesticides/ucm077969.htm" TargetMode="External"/><Relationship Id="rId238" Type="http://schemas.openxmlformats.org/officeDocument/2006/relationships/hyperlink" Target="http://www.accessdata.fda.gov/scripts/ires/index.cfm" TargetMode="External"/><Relationship Id="rId259" Type="http://schemas.openxmlformats.org/officeDocument/2006/relationships/hyperlink" Target="http://www.fda.gov/Safety/Recalls/ucm326057.htm" TargetMode="External"/><Relationship Id="rId23" Type="http://schemas.openxmlformats.org/officeDocument/2006/relationships/hyperlink" Target="http://www.accessdata.fda.gov/scripts/ires/index.cfm" TargetMode="External"/><Relationship Id="rId119" Type="http://schemas.openxmlformats.org/officeDocument/2006/relationships/hyperlink" Target="http://www.fda.gov/Safety/Recalls/ucm425713.htm" TargetMode="External"/><Relationship Id="rId270" Type="http://schemas.openxmlformats.org/officeDocument/2006/relationships/hyperlink" Target="http://www.accessdata.fda.gov/scripts/cdrh/cfdocs/cfcfr/CFRSearch.cfm?fr=558.355" TargetMode="External"/><Relationship Id="rId44" Type="http://schemas.openxmlformats.org/officeDocument/2006/relationships/hyperlink" Target="http://www.fda.gov/Safety/Recalls/ucm283362.htm" TargetMode="External"/><Relationship Id="rId60" Type="http://schemas.openxmlformats.org/officeDocument/2006/relationships/hyperlink" Target="http://www.fda.gov/Safety/Recalls/ArchiveRecalls/2013/ucm359617.htm" TargetMode="External"/><Relationship Id="rId65" Type="http://schemas.openxmlformats.org/officeDocument/2006/relationships/hyperlink" Target="http://www.fda.gov/Safety/Recalls/ArchiveRecalls/2015/ucm473195.htm" TargetMode="External"/><Relationship Id="rId81" Type="http://schemas.openxmlformats.org/officeDocument/2006/relationships/hyperlink" Target="http://www.fda.gov/Safety/Recalls/ArchiveRecalls/2015/ucm465646.htm" TargetMode="External"/><Relationship Id="rId86" Type="http://schemas.openxmlformats.org/officeDocument/2006/relationships/hyperlink" Target="http://www.fda.gov/AnimalVeterinary/ResourcesforYou/AnimalHealthLiteracy/ucm373757.htm" TargetMode="External"/><Relationship Id="rId130" Type="http://schemas.openxmlformats.org/officeDocument/2006/relationships/hyperlink" Target="http://www.fda.gov/Safety/Recalls/ucm313572.htm" TargetMode="External"/><Relationship Id="rId135" Type="http://schemas.openxmlformats.org/officeDocument/2006/relationships/hyperlink" Target="http://www.fda.gov/Safety/Recalls/ArchiveRecalls/2010/ucm200248.htm" TargetMode="External"/><Relationship Id="rId151" Type="http://schemas.openxmlformats.org/officeDocument/2006/relationships/hyperlink" Target="http://www.fda.gov/Safety/Recalls/ucm255726.htm" TargetMode="External"/><Relationship Id="rId156" Type="http://schemas.openxmlformats.org/officeDocument/2006/relationships/hyperlink" Target="http://www.fda.gov/Safety/Recalls/ucm266079.htm" TargetMode="External"/><Relationship Id="rId177" Type="http://schemas.openxmlformats.org/officeDocument/2006/relationships/hyperlink" Target="http://www.fda.gov/Safety/Recalls/ucm320569.htm" TargetMode="External"/><Relationship Id="rId198" Type="http://schemas.openxmlformats.org/officeDocument/2006/relationships/hyperlink" Target="http://www.fda.gov/Safety/Recalls/ucm357630.htm" TargetMode="External"/><Relationship Id="rId172" Type="http://schemas.openxmlformats.org/officeDocument/2006/relationships/hyperlink" Target="http://www.fda.gov/Safety/Recalls/ucm303042.htm" TargetMode="External"/><Relationship Id="rId193" Type="http://schemas.openxmlformats.org/officeDocument/2006/relationships/hyperlink" Target="http://www.fda.gov/Safety/Recalls/ucm357630.htm" TargetMode="External"/><Relationship Id="rId202" Type="http://schemas.openxmlformats.org/officeDocument/2006/relationships/hyperlink" Target="http://www.fda.gov/Safety/Recalls/ucm366526.htm" TargetMode="External"/><Relationship Id="rId207" Type="http://schemas.openxmlformats.org/officeDocument/2006/relationships/hyperlink" Target="http://www.fda.gov/Safety/Recalls/ucm428671.htm" TargetMode="External"/><Relationship Id="rId223" Type="http://schemas.openxmlformats.org/officeDocument/2006/relationships/hyperlink" Target="http://www.fda.gov/Safety/Recalls/ArchiveRecalls/2015/ucm451991.htm" TargetMode="External"/><Relationship Id="rId228" Type="http://schemas.openxmlformats.org/officeDocument/2006/relationships/hyperlink" Target="http://www.fda.gov/Safety/Recalls/ArchiveRecalls/2015/ucm455867.htm" TargetMode="External"/><Relationship Id="rId244" Type="http://schemas.openxmlformats.org/officeDocument/2006/relationships/hyperlink" Target="http://www.accessdata.fda.gov/scripts/ires/index.cfm" TargetMode="External"/><Relationship Id="rId249" Type="http://schemas.openxmlformats.org/officeDocument/2006/relationships/hyperlink" Target="http://www.fda.gov/Safety/Recalls/ArchiveRecalls/2010/ucm214996.htm" TargetMode="External"/><Relationship Id="rId13" Type="http://schemas.openxmlformats.org/officeDocument/2006/relationships/hyperlink" Target="http://www.accessdata.fda.gov/scripts/ires/index.cfm" TargetMode="External"/><Relationship Id="rId18" Type="http://schemas.openxmlformats.org/officeDocument/2006/relationships/hyperlink" Target="http://www.fda.gov/food/guidanceregulation/guidancedocumentsregulatoryinformation/chemicalcontaminantsmetalsnaturaltoxinspesticides/ucm077969.htm" TargetMode="External"/><Relationship Id="rId39" Type="http://schemas.openxmlformats.org/officeDocument/2006/relationships/hyperlink" Target="http://www.fda.gov/food/guidanceregulation/guidancedocumentsregulatoryinformation/chemicalcontaminantsmetalsnaturaltoxinspesticides/ucm077969.htm" TargetMode="External"/><Relationship Id="rId109" Type="http://schemas.openxmlformats.org/officeDocument/2006/relationships/hyperlink" Target="http://www.fda.gov/Safety/Recalls/ucm332004.htm" TargetMode="External"/><Relationship Id="rId260" Type="http://schemas.openxmlformats.org/officeDocument/2006/relationships/hyperlink" Target="http://www.fda.gov/Safety/Recalls/ArchiveRecalls/2015/ucm449841.htm" TargetMode="External"/><Relationship Id="rId265" Type="http://schemas.openxmlformats.org/officeDocument/2006/relationships/hyperlink" Target="http://www.fda.gov/food/guidanceregulation/guidancedocumentsregulatoryinformation/chemicalcontaminantsmetalsnaturaltoxinspesticides/ucm077969.htm" TargetMode="External"/><Relationship Id="rId34" Type="http://schemas.openxmlformats.org/officeDocument/2006/relationships/hyperlink" Target="http://www.accessdata.fda.gov/scripts/ires/index.cfm" TargetMode="External"/><Relationship Id="rId50" Type="http://schemas.openxmlformats.org/officeDocument/2006/relationships/hyperlink" Target="http://www.fda.gov/Safety/Recalls/ArchiveRecalls/2010/ucm237459.htm" TargetMode="External"/><Relationship Id="rId55" Type="http://schemas.openxmlformats.org/officeDocument/2006/relationships/hyperlink" Target="http://www.accessdata.fda.gov/scripts/ires/index.cfm" TargetMode="External"/><Relationship Id="rId76" Type="http://schemas.openxmlformats.org/officeDocument/2006/relationships/hyperlink" Target="http://www.fda.gov/Safety/Recalls/ucm397362.htm" TargetMode="External"/><Relationship Id="rId97" Type="http://schemas.openxmlformats.org/officeDocument/2006/relationships/hyperlink" Target="http://www.fda.gov/Safety/Recalls/ucm508394.htm" TargetMode="External"/><Relationship Id="rId104" Type="http://schemas.openxmlformats.org/officeDocument/2006/relationships/hyperlink" Target="http://www.fda.gov/Safety/Recalls/ArchiveRecalls/2010/ucm208975.htm" TargetMode="External"/><Relationship Id="rId120" Type="http://schemas.openxmlformats.org/officeDocument/2006/relationships/hyperlink" Target="http://www.accessdata.fda.gov/scripts/ires/index.cfm" TargetMode="External"/><Relationship Id="rId125" Type="http://schemas.openxmlformats.org/officeDocument/2006/relationships/hyperlink" Target="http://www.fda.gov/Safety/Recalls/ucm326057.htm" TargetMode="External"/><Relationship Id="rId141" Type="http://schemas.openxmlformats.org/officeDocument/2006/relationships/hyperlink" Target="http://www.fda.gov/Safety/Recalls/ArchiveRecalls/2010/ucm217999.htm" TargetMode="External"/><Relationship Id="rId146" Type="http://schemas.openxmlformats.org/officeDocument/2006/relationships/hyperlink" Target="http://www.fda.gov/Safety/Recalls/ucm241476.htm" TargetMode="External"/><Relationship Id="rId167" Type="http://schemas.openxmlformats.org/officeDocument/2006/relationships/hyperlink" Target="http://www.fda.gov/Safety/Recalls/ucm298077.htm" TargetMode="External"/><Relationship Id="rId188" Type="http://schemas.openxmlformats.org/officeDocument/2006/relationships/hyperlink" Target="http://www.fda.gov/Safety/Recalls/ArchiveRecalls/2013/ucm342902.htm" TargetMode="External"/><Relationship Id="rId7" Type="http://schemas.openxmlformats.org/officeDocument/2006/relationships/hyperlink" Target="http://www.accessdata.fda.gov/scripts/ires/index.cfm" TargetMode="External"/><Relationship Id="rId71" Type="http://schemas.openxmlformats.org/officeDocument/2006/relationships/hyperlink" Target="http://www.accessdata.fda.gov/scripts/ires/index.cfm" TargetMode="External"/><Relationship Id="rId92" Type="http://schemas.openxmlformats.org/officeDocument/2006/relationships/hyperlink" Target="http://www.fda.gov/AnimalVeterinary/ResourcesforYou/AnimalHealthLiteracy/ucm373757.htm" TargetMode="External"/><Relationship Id="rId162" Type="http://schemas.openxmlformats.org/officeDocument/2006/relationships/hyperlink" Target="http://www.fda.gov/Safety/Recalls/ucm325609.htm" TargetMode="External"/><Relationship Id="rId183" Type="http://schemas.openxmlformats.org/officeDocument/2006/relationships/hyperlink" Target="http://www.fda.gov/Safety/Recalls/ucm341527.htm" TargetMode="External"/><Relationship Id="rId213" Type="http://schemas.openxmlformats.org/officeDocument/2006/relationships/hyperlink" Target="http://www.fda.gov/Safety/Recalls/ucm416452.htm" TargetMode="External"/><Relationship Id="rId218" Type="http://schemas.openxmlformats.org/officeDocument/2006/relationships/hyperlink" Target="http://www.fda.gov/Safety/Recalls/ArchiveRecalls/2015/ucm476860.htm" TargetMode="External"/><Relationship Id="rId234" Type="http://schemas.openxmlformats.org/officeDocument/2006/relationships/hyperlink" Target="http://www.fda.gov/Safety/Recalls/ucm479873.htm" TargetMode="External"/><Relationship Id="rId239" Type="http://schemas.openxmlformats.org/officeDocument/2006/relationships/hyperlink" Target="http://www.accessdata.fda.gov/scripts/ires/index.cfm" TargetMode="External"/><Relationship Id="rId2" Type="http://schemas.openxmlformats.org/officeDocument/2006/relationships/hyperlink" Target="http://www.fda.gov/Safety/Recalls/ArchiveRecalls/2013/ucm282506.htm" TargetMode="External"/><Relationship Id="rId29" Type="http://schemas.openxmlformats.org/officeDocument/2006/relationships/hyperlink" Target="http://www.accessdata.fda.gov/scripts/ires/index.cfm" TargetMode="External"/><Relationship Id="rId250" Type="http://schemas.openxmlformats.org/officeDocument/2006/relationships/hyperlink" Target="http://www.fda.gov/Safety/Recalls/ucm245108.htm" TargetMode="External"/><Relationship Id="rId255" Type="http://schemas.openxmlformats.org/officeDocument/2006/relationships/hyperlink" Target="http://www.fda.gov/Safety/Recalls/ucm313507.htm" TargetMode="External"/><Relationship Id="rId271" Type="http://schemas.openxmlformats.org/officeDocument/2006/relationships/hyperlink" Target="http://www.accessdata.fda.gov/scripts/cdrh/cfdocs/cfcfr/CFRSearch.cfm?fr=558.355" TargetMode="External"/><Relationship Id="rId24" Type="http://schemas.openxmlformats.org/officeDocument/2006/relationships/hyperlink" Target="http://www.fda.gov/food/guidanceregulation/guidancedocumentsregulatoryinformation/chemicalcontaminantsmetalsnaturaltoxinspesticides/ucm077969.htm" TargetMode="External"/><Relationship Id="rId40" Type="http://schemas.openxmlformats.org/officeDocument/2006/relationships/hyperlink" Target="http://www.fda.gov/Safety/Recalls/ucm285240.htm" TargetMode="External"/><Relationship Id="rId45" Type="http://schemas.openxmlformats.org/officeDocument/2006/relationships/hyperlink" Target="http://www.fda.gov/food/guidanceregulation/guidancedocumentsregulatoryinformation/chemicalcontaminantsmetalsnaturaltoxinspesticides/ucm077969.htm" TargetMode="External"/><Relationship Id="rId66" Type="http://schemas.openxmlformats.org/officeDocument/2006/relationships/hyperlink" Target="http://www.fda.gov/Safety/Recalls/ArchiveRecalls/2015/ucm473195.htm" TargetMode="External"/><Relationship Id="rId87" Type="http://schemas.openxmlformats.org/officeDocument/2006/relationships/hyperlink" Target="http://www.fda.gov/Safety/Recalls/ArchiveRecalls/2015/ucm453745.htm" TargetMode="External"/><Relationship Id="rId110" Type="http://schemas.openxmlformats.org/officeDocument/2006/relationships/hyperlink" Target="http://www.accessdata.fda.gov/scripts/ires/index.cfm" TargetMode="External"/><Relationship Id="rId115" Type="http://schemas.openxmlformats.org/officeDocument/2006/relationships/hyperlink" Target="http://www.fda.gov/Safety/Recalls/ArchiveRecalls/2013/ucm350957.htm" TargetMode="External"/><Relationship Id="rId131" Type="http://schemas.openxmlformats.org/officeDocument/2006/relationships/hyperlink" Target="http://www.fda.gov/Safety/Recalls/ArchiveRecalls/2015/ucm471748.htm" TargetMode="External"/><Relationship Id="rId136" Type="http://schemas.openxmlformats.org/officeDocument/2006/relationships/hyperlink" Target="http://www.fda.gov/Safety/Recalls/ArchiveRecalls/2010/ucm208421.htm" TargetMode="External"/><Relationship Id="rId157" Type="http://schemas.openxmlformats.org/officeDocument/2006/relationships/hyperlink" Target="http://www.fda.gov/Safety/Recalls/ucm267247.htm" TargetMode="External"/><Relationship Id="rId178" Type="http://schemas.openxmlformats.org/officeDocument/2006/relationships/hyperlink" Target="http://www.fda.gov/Safety/Recalls/ucm321716.htm" TargetMode="External"/><Relationship Id="rId61" Type="http://schemas.openxmlformats.org/officeDocument/2006/relationships/hyperlink" Target="http://www.accessdata.fda.gov/scripts/ires/index.cfm" TargetMode="External"/><Relationship Id="rId82" Type="http://schemas.openxmlformats.org/officeDocument/2006/relationships/hyperlink" Target="http://www.fda.gov/AnimalVeterinary/ResourcesforYou/AnimalHealthLiteracy/ucm373757.htm" TargetMode="External"/><Relationship Id="rId152" Type="http://schemas.openxmlformats.org/officeDocument/2006/relationships/hyperlink" Target="http://www.fda.gov/Safety/Recalls/ucm257160.htm" TargetMode="External"/><Relationship Id="rId173" Type="http://schemas.openxmlformats.org/officeDocument/2006/relationships/hyperlink" Target="http://www.fda.gov/Safety/Recalls/ucm303034.htm" TargetMode="External"/><Relationship Id="rId194" Type="http://schemas.openxmlformats.org/officeDocument/2006/relationships/hyperlink" Target="http://www.fda.gov/Safety/Recalls/ucm357630.htm" TargetMode="External"/><Relationship Id="rId199" Type="http://schemas.openxmlformats.org/officeDocument/2006/relationships/hyperlink" Target="http://www.fda.gov/Safety/Recalls/ucm357630.htm" TargetMode="External"/><Relationship Id="rId203" Type="http://schemas.openxmlformats.org/officeDocument/2006/relationships/hyperlink" Target="http://www.fda.gov/Safety/Recalls/ucm366953.htm" TargetMode="External"/><Relationship Id="rId208" Type="http://schemas.openxmlformats.org/officeDocument/2006/relationships/hyperlink" Target="http://www.fda.gov/Safety/Recalls/ucm384876.htm" TargetMode="External"/><Relationship Id="rId229" Type="http://schemas.openxmlformats.org/officeDocument/2006/relationships/hyperlink" Target="http://www.fda.gov/Safety/Recalls/ArchiveRecalls/2015/ucm455923.htm" TargetMode="External"/><Relationship Id="rId19" Type="http://schemas.openxmlformats.org/officeDocument/2006/relationships/hyperlink" Target="http://www.accessdata.fda.gov/scripts/ires/index.cfm" TargetMode="External"/><Relationship Id="rId224" Type="http://schemas.openxmlformats.org/officeDocument/2006/relationships/hyperlink" Target="http://www.fda.gov/Safety/Recalls/ArchiveRecalls/2015/ucm463636.htm" TargetMode="External"/><Relationship Id="rId240" Type="http://schemas.openxmlformats.org/officeDocument/2006/relationships/hyperlink" Target="http://www.fda.gov/Safety/Recalls/ucm403829.htm" TargetMode="External"/><Relationship Id="rId245" Type="http://schemas.openxmlformats.org/officeDocument/2006/relationships/hyperlink" Target="http://www.fda.gov/Safety/Recalls/ucm303937.htm" TargetMode="External"/><Relationship Id="rId261" Type="http://schemas.openxmlformats.org/officeDocument/2006/relationships/hyperlink" Target="http://www.fda.gov/Safety/Recalls/ArchiveRecalls/2010/ucm216217.htm" TargetMode="External"/><Relationship Id="rId266" Type="http://schemas.openxmlformats.org/officeDocument/2006/relationships/hyperlink" Target="http://www.fda.gov/food/guidanceregulation/guidancedocumentsregulatoryinformation/chemicalcontaminantsmetalsnaturaltoxinspesticides/ucm077969.htm" TargetMode="External"/><Relationship Id="rId14" Type="http://schemas.openxmlformats.org/officeDocument/2006/relationships/hyperlink" Target="http://www.fda.gov/food/guidanceregulation/guidancedocumentsregulatoryinformation/chemicalcontaminantsmetalsnaturaltoxinspesticides/ucm077969.htm" TargetMode="External"/><Relationship Id="rId30" Type="http://schemas.openxmlformats.org/officeDocument/2006/relationships/hyperlink" Target="http://www.fda.gov/food/guidanceregulation/guidancedocumentsregulatoryinformation/chemicalcontaminantsmetalsnaturaltoxinspesticides/ucm077969.htm" TargetMode="External"/><Relationship Id="rId35" Type="http://schemas.openxmlformats.org/officeDocument/2006/relationships/hyperlink" Target="http://www.fda.gov/food/guidanceregulation/guidancedocumentsregulatoryinformation/chemicalcontaminantsmetalsnaturaltoxinspesticides/ucm077969.htm" TargetMode="External"/><Relationship Id="rId56" Type="http://schemas.openxmlformats.org/officeDocument/2006/relationships/hyperlink" Target="http://www.fda.gov/Safety/Recalls/ArchiveRecalls/2013/ucm377448.htm" TargetMode="External"/><Relationship Id="rId77" Type="http://schemas.openxmlformats.org/officeDocument/2006/relationships/hyperlink" Target="http://www.fda.gov/AnimalVeterinary/ResourcesforYou/AnimalHealthLiteracy/ucm373757.htm" TargetMode="External"/><Relationship Id="rId100" Type="http://schemas.openxmlformats.org/officeDocument/2006/relationships/hyperlink" Target="http://www.fda.gov/NewsEvents/Newsroom/PressAnnouncements/2007/ucm108925.htm" TargetMode="External"/><Relationship Id="rId105" Type="http://schemas.openxmlformats.org/officeDocument/2006/relationships/hyperlink" Target="http://www.fda.gov/Safety/Recalls/ucm411789.htm" TargetMode="External"/><Relationship Id="rId126" Type="http://schemas.openxmlformats.org/officeDocument/2006/relationships/hyperlink" Target="http://www.fda.gov/Safety/Recalls/ArchiveRecalls/2013/ucm359617.htm" TargetMode="External"/><Relationship Id="rId147" Type="http://schemas.openxmlformats.org/officeDocument/2006/relationships/hyperlink" Target="http://www.fda.gov/Safety/Recalls/ucm274402.htm" TargetMode="External"/><Relationship Id="rId168" Type="http://schemas.openxmlformats.org/officeDocument/2006/relationships/hyperlink" Target="http://www.fda.gov/Safety/Recalls/ucm302546.htm" TargetMode="External"/><Relationship Id="rId8" Type="http://schemas.openxmlformats.org/officeDocument/2006/relationships/hyperlink" Target="http://www.fda.gov/food/guidanceregulation/guidancedocumentsregulatoryinformation/chemicalcontaminantsmetalsnaturaltoxinspesticides/ucm077969.htm" TargetMode="External"/><Relationship Id="rId51" Type="http://schemas.openxmlformats.org/officeDocument/2006/relationships/hyperlink" Target="http://www.fda.gov/Safety/Recalls/ucm337102.htm" TargetMode="External"/><Relationship Id="rId72" Type="http://schemas.openxmlformats.org/officeDocument/2006/relationships/hyperlink" Target="http://www.fda.gov/Safety/Recalls/ucm420543.htm" TargetMode="External"/><Relationship Id="rId93" Type="http://schemas.openxmlformats.org/officeDocument/2006/relationships/hyperlink" Target="http://www.fda.gov/Safety/Recalls/ucm479873.htm" TargetMode="External"/><Relationship Id="rId98" Type="http://schemas.openxmlformats.org/officeDocument/2006/relationships/hyperlink" Target="http://www.fda.gov/NewsEvents/Newsroom/PressAnnouncements/2007/ucm108925.htm" TargetMode="External"/><Relationship Id="rId121" Type="http://schemas.openxmlformats.org/officeDocument/2006/relationships/hyperlink" Target="http://www.accessdata.fda.gov/scripts/cdrh/cfdocs/cfcfr/CFRSearch.cfm?fr=558.355" TargetMode="External"/><Relationship Id="rId142" Type="http://schemas.openxmlformats.org/officeDocument/2006/relationships/hyperlink" Target="http://www.fda.gov/Safety/Recalls/ArchiveRecalls/2010/ucm217999.htm" TargetMode="External"/><Relationship Id="rId163" Type="http://schemas.openxmlformats.org/officeDocument/2006/relationships/hyperlink" Target="http://www.fda.gov/Safety/Recalls/ucm325609.htm" TargetMode="External"/><Relationship Id="rId184" Type="http://schemas.openxmlformats.org/officeDocument/2006/relationships/hyperlink" Target="http://www.fda.gov/Safety/Recalls/ucm343716.htm" TargetMode="External"/><Relationship Id="rId189" Type="http://schemas.openxmlformats.org/officeDocument/2006/relationships/hyperlink" Target="http://www.fda.gov/Safety/Recalls/ucm348673.htm" TargetMode="External"/><Relationship Id="rId219" Type="http://schemas.openxmlformats.org/officeDocument/2006/relationships/hyperlink" Target="http://www.fda.gov/Safety/Recalls/ArchiveRecalls/2015/ucm476860.htm" TargetMode="External"/><Relationship Id="rId3" Type="http://schemas.openxmlformats.org/officeDocument/2006/relationships/hyperlink" Target="http://www.fda.gov/food/guidanceregulation/guidancedocumentsregulatoryinformation/chemicalcontaminantsmetalsnaturaltoxinspesticides/ucm077969.htm" TargetMode="External"/><Relationship Id="rId214" Type="http://schemas.openxmlformats.org/officeDocument/2006/relationships/hyperlink" Target="http://www.fda.gov/Safety/Recalls/ucm430726.htm" TargetMode="External"/><Relationship Id="rId230" Type="http://schemas.openxmlformats.org/officeDocument/2006/relationships/hyperlink" Target="http://www.fda.gov/Safety/Recalls/ArchiveRecalls/2015/ucm457918.htm" TargetMode="External"/><Relationship Id="rId235" Type="http://schemas.openxmlformats.org/officeDocument/2006/relationships/hyperlink" Target="http://www.fda.gov/Safety/Recalls/ucm492628.htm" TargetMode="External"/><Relationship Id="rId251" Type="http://schemas.openxmlformats.org/officeDocument/2006/relationships/hyperlink" Target="http://www.fda.gov/Safety/Recalls/ucm343084.htm" TargetMode="External"/><Relationship Id="rId256" Type="http://schemas.openxmlformats.org/officeDocument/2006/relationships/hyperlink" Target="http://www.fda.gov/Safety/Recalls/ucm313507.htm" TargetMode="External"/><Relationship Id="rId25" Type="http://schemas.openxmlformats.org/officeDocument/2006/relationships/hyperlink" Target="http://www.accessdata.fda.gov/scripts/ires/index.cfm" TargetMode="External"/><Relationship Id="rId46" Type="http://schemas.openxmlformats.org/officeDocument/2006/relationships/hyperlink" Target="http://www.fda.gov/Safety/Recalls/ucm340891.htm" TargetMode="External"/><Relationship Id="rId67" Type="http://schemas.openxmlformats.org/officeDocument/2006/relationships/hyperlink" Target="http://www.fda.gov/Safety/Recalls/ArchiveRecalls/2015/ucm473195.htm" TargetMode="External"/><Relationship Id="rId116" Type="http://schemas.openxmlformats.org/officeDocument/2006/relationships/hyperlink" Target="http://www.fda.gov/Safety/Recalls/ArchiveRecalls/2010/ucm230670.htm" TargetMode="External"/><Relationship Id="rId137" Type="http://schemas.openxmlformats.org/officeDocument/2006/relationships/hyperlink" Target="http://www.fda.gov/Safety/Recalls/ArchiveRecalls/2010/ucm216298.htm" TargetMode="External"/><Relationship Id="rId158" Type="http://schemas.openxmlformats.org/officeDocument/2006/relationships/hyperlink" Target="http://www.fda.gov/Safety/Recalls/ucm324327.htm" TargetMode="External"/><Relationship Id="rId272" Type="http://schemas.openxmlformats.org/officeDocument/2006/relationships/hyperlink" Target="http://www.accessdata.fda.gov/scripts/cdrh/cfdocs/cfcfr/CFRSearch.cfm?fr=558.355" TargetMode="External"/><Relationship Id="rId20" Type="http://schemas.openxmlformats.org/officeDocument/2006/relationships/hyperlink" Target="http://www.fda.gov/food/guidanceregulation/guidancedocumentsregulatoryinformation/chemicalcontaminantsmetalsnaturaltoxinspesticides/ucm077969.htm" TargetMode="External"/><Relationship Id="rId41" Type="http://schemas.openxmlformats.org/officeDocument/2006/relationships/hyperlink" Target="http://www.fda.gov/food/guidanceregulation/guidancedocumentsregulatoryinformation/chemicalcontaminantsmetalsnaturaltoxinspesticides/ucm077969.htm" TargetMode="External"/><Relationship Id="rId62" Type="http://schemas.openxmlformats.org/officeDocument/2006/relationships/hyperlink" Target="http://www.fda.gov/Safety/Recalls/ArchiveRecalls/2010/ucm214290.htm" TargetMode="External"/><Relationship Id="rId83" Type="http://schemas.openxmlformats.org/officeDocument/2006/relationships/hyperlink" Target="http://www.fda.gov/Safety/Recalls/ArchiveRecalls/2015/ucm477540.htm" TargetMode="External"/><Relationship Id="rId88" Type="http://schemas.openxmlformats.org/officeDocument/2006/relationships/hyperlink" Target="http://www.fda.gov/AnimalVeterinary/ResourcesforYou/AnimalHealthLiteracy/ucm373757.htm" TargetMode="External"/><Relationship Id="rId111" Type="http://schemas.openxmlformats.org/officeDocument/2006/relationships/hyperlink" Target="http://www.fda.gov/Safety/Recalls/ArchiveRecalls/2015/ucm472414.htm" TargetMode="External"/><Relationship Id="rId132" Type="http://schemas.openxmlformats.org/officeDocument/2006/relationships/hyperlink" Target="http://www.fda.gov/Safety/Recalls/ArchiveRecalls/2009/ucm189296.htm" TargetMode="External"/><Relationship Id="rId153" Type="http://schemas.openxmlformats.org/officeDocument/2006/relationships/hyperlink" Target="http://www.fda.gov/Safety/Recalls/ucm253997.htm" TargetMode="External"/><Relationship Id="rId174" Type="http://schemas.openxmlformats.org/officeDocument/2006/relationships/hyperlink" Target="http://www.accessdata.fda.gov/scripts/ires/index.cfm" TargetMode="External"/><Relationship Id="rId179" Type="http://schemas.openxmlformats.org/officeDocument/2006/relationships/hyperlink" Target="http://www.fda.gov/Safety/Recalls/ucm374043.htm" TargetMode="External"/><Relationship Id="rId195" Type="http://schemas.openxmlformats.org/officeDocument/2006/relationships/hyperlink" Target="http://www.fda.gov/Safety/Recalls/ucm357630.htm" TargetMode="External"/><Relationship Id="rId209" Type="http://schemas.openxmlformats.org/officeDocument/2006/relationships/hyperlink" Target="http://www.fda.gov/Safety/Recalls/ucm384876.htm" TargetMode="External"/><Relationship Id="rId190" Type="http://schemas.openxmlformats.org/officeDocument/2006/relationships/hyperlink" Target="http://www.fda.gov/Safety/Recalls/ucm346496.htm" TargetMode="External"/><Relationship Id="rId204" Type="http://schemas.openxmlformats.org/officeDocument/2006/relationships/hyperlink" Target="http://www.accessdata.fda.gov/scripts/ires/index.cfm" TargetMode="External"/><Relationship Id="rId220" Type="http://schemas.openxmlformats.org/officeDocument/2006/relationships/hyperlink" Target="http://www.fda.gov/Safety/Recalls/ArchiveRecalls/2015/ucm433993.htm" TargetMode="External"/><Relationship Id="rId225" Type="http://schemas.openxmlformats.org/officeDocument/2006/relationships/hyperlink" Target="http://www.fda.gov/Safety/Recalls/ArchiveRecalls/2015/ucm453661.htm" TargetMode="External"/><Relationship Id="rId241" Type="http://schemas.openxmlformats.org/officeDocument/2006/relationships/hyperlink" Target="http://www.fda.gov/Safety/Recalls/ArchiveRecalls/2015/ucm445435.htm" TargetMode="External"/><Relationship Id="rId246" Type="http://schemas.openxmlformats.org/officeDocument/2006/relationships/hyperlink" Target="http://www.fda.gov/Safety/Recalls/ucm342537.htm" TargetMode="External"/><Relationship Id="rId267" Type="http://schemas.openxmlformats.org/officeDocument/2006/relationships/hyperlink" Target="http://www.fda.gov/Food/GuidanceRegulation/GuidanceDocumentsRegulatoryInformation/ucm109231.htm" TargetMode="External"/><Relationship Id="rId15" Type="http://schemas.openxmlformats.org/officeDocument/2006/relationships/hyperlink" Target="http://www.accessdata.fda.gov/scripts/ires/index.cfm" TargetMode="External"/><Relationship Id="rId36" Type="http://schemas.openxmlformats.org/officeDocument/2006/relationships/hyperlink" Target="http://www.fda.gov/Safety/Recalls/ArchiveRecalls/2013/ucm352796.htm" TargetMode="External"/><Relationship Id="rId57" Type="http://schemas.openxmlformats.org/officeDocument/2006/relationships/hyperlink" Target="http://www.fda.gov/Safety/Recalls/ucm326057.htm" TargetMode="External"/><Relationship Id="rId106" Type="http://schemas.openxmlformats.org/officeDocument/2006/relationships/hyperlink" Target="http://www.fda.gov/Safety/Recalls/ucm424607.htm" TargetMode="External"/><Relationship Id="rId127" Type="http://schemas.openxmlformats.org/officeDocument/2006/relationships/hyperlink" Target="http://www.fda.gov/Safety/Recalls/ArchiveRecalls/2013/ucm359617.htm" TargetMode="External"/><Relationship Id="rId262" Type="http://schemas.openxmlformats.org/officeDocument/2006/relationships/hyperlink" Target="http://www.fda.gov/Safety/Recalls/ucm342537.htm" TargetMode="External"/><Relationship Id="rId10" Type="http://schemas.openxmlformats.org/officeDocument/2006/relationships/hyperlink" Target="http://www.fda.gov/food/guidanceregulation/guidancedocumentsregulatoryinformation/chemicalcontaminantsmetalsnaturaltoxinspesticides/ucm077969.htm" TargetMode="External"/><Relationship Id="rId31" Type="http://schemas.openxmlformats.org/officeDocument/2006/relationships/hyperlink" Target="http://www.accessdata.fda.gov/scripts/ires/index.cfm" TargetMode="External"/><Relationship Id="rId52" Type="http://schemas.openxmlformats.org/officeDocument/2006/relationships/hyperlink" Target="http://www.fda.gov/Safety/Recalls/ucm335621.htm" TargetMode="External"/><Relationship Id="rId73" Type="http://schemas.openxmlformats.org/officeDocument/2006/relationships/hyperlink" Target="http://www.accessdata.fda.gov/scripts/ires/index.cfm" TargetMode="External"/><Relationship Id="rId78" Type="http://schemas.openxmlformats.org/officeDocument/2006/relationships/hyperlink" Target="http://www.fda.gov/Safety/Recalls/ucm397362.htm" TargetMode="External"/><Relationship Id="rId94" Type="http://schemas.openxmlformats.org/officeDocument/2006/relationships/hyperlink" Target="http://www.fda.gov/AnimalVeterinary/ResourcesforYou/AnimalHealthLiteracy/ucm373757.htm" TargetMode="External"/><Relationship Id="rId99" Type="http://schemas.openxmlformats.org/officeDocument/2006/relationships/hyperlink" Target="http://www.fda.gov/NewsEvents/Newsroom/PressAnnouncements/2007/ucm108925.htm" TargetMode="External"/><Relationship Id="rId101" Type="http://schemas.openxmlformats.org/officeDocument/2006/relationships/hyperlink" Target="http://www.fda.gov/NewsEvents/Newsroom/PressAnnouncements/2007/ucm108925.htm" TargetMode="External"/><Relationship Id="rId122" Type="http://schemas.openxmlformats.org/officeDocument/2006/relationships/hyperlink" Target="http://www.fda.gov/Safety/Recalls/ArchiveRecalls/2015/ucm464436.htm" TargetMode="External"/><Relationship Id="rId143" Type="http://schemas.openxmlformats.org/officeDocument/2006/relationships/hyperlink" Target="http://www.fda.gov/Safety/Recalls/ArchiveRecalls/2010/ucm217999.htm" TargetMode="External"/><Relationship Id="rId148" Type="http://schemas.openxmlformats.org/officeDocument/2006/relationships/hyperlink" Target="http://www.fda.gov/Safety/Recalls/ucm274402.htm" TargetMode="External"/><Relationship Id="rId164" Type="http://schemas.openxmlformats.org/officeDocument/2006/relationships/hyperlink" Target="http://www.fda.gov/Safety/Recalls/ucm326657.htm" TargetMode="External"/><Relationship Id="rId169" Type="http://schemas.openxmlformats.org/officeDocument/2006/relationships/hyperlink" Target="http://www.fda.gov/Safety/Recalls/ucm302546.htm" TargetMode="External"/><Relationship Id="rId185" Type="http://schemas.openxmlformats.org/officeDocument/2006/relationships/hyperlink" Target="http://www.fda.gov/Safety/Recalls/ucm343716.htm" TargetMode="External"/><Relationship Id="rId4" Type="http://schemas.openxmlformats.org/officeDocument/2006/relationships/hyperlink" Target="http://www.accessdata.fda.gov/scripts/ires/index.cfm" TargetMode="External"/><Relationship Id="rId9" Type="http://schemas.openxmlformats.org/officeDocument/2006/relationships/hyperlink" Target="http://www.accessdata.fda.gov/scripts/ires/index.cfm" TargetMode="External"/><Relationship Id="rId180" Type="http://schemas.openxmlformats.org/officeDocument/2006/relationships/hyperlink" Target="http://www.fda.gov/Safety/Recalls/ucm340596.htm" TargetMode="External"/><Relationship Id="rId210" Type="http://schemas.openxmlformats.org/officeDocument/2006/relationships/hyperlink" Target="http://www.fda.gov/Safety/Recalls/ucm392618.htm" TargetMode="External"/><Relationship Id="rId215" Type="http://schemas.openxmlformats.org/officeDocument/2006/relationships/hyperlink" Target="http://www.fda.gov/Safety/Recalls/ucm432561.htm" TargetMode="External"/><Relationship Id="rId236" Type="http://schemas.openxmlformats.org/officeDocument/2006/relationships/hyperlink" Target="http://www.fda.gov/Safety/Recalls/ucm508394.htm" TargetMode="External"/><Relationship Id="rId257" Type="http://schemas.openxmlformats.org/officeDocument/2006/relationships/hyperlink" Target="http://www.fda.gov/Safety/Recalls/ArchiveRecalls/2010/ucm228986.htm" TargetMode="External"/><Relationship Id="rId26" Type="http://schemas.openxmlformats.org/officeDocument/2006/relationships/hyperlink" Target="http://www.fda.gov/food/guidanceregulation/guidancedocumentsregulatoryinformation/chemicalcontaminantsmetalsnaturaltoxinspesticides/ucm077969.htm" TargetMode="External"/><Relationship Id="rId231" Type="http://schemas.openxmlformats.org/officeDocument/2006/relationships/hyperlink" Target="http://www.fda.gov/Safety/Recalls/ArchiveRecalls/2015/ucm464515.htm" TargetMode="External"/><Relationship Id="rId252" Type="http://schemas.openxmlformats.org/officeDocument/2006/relationships/hyperlink" Target="http://www.fda.gov/Safety/Recalls/ArchiveRecalls/2015/ucm438183.htm" TargetMode="External"/><Relationship Id="rId273" Type="http://schemas.openxmlformats.org/officeDocument/2006/relationships/hyperlink" Target="http://www.accessdata.fda.gov/scripts/cdrh/cfdocs/cfcfr/CFRSearch.cfm?fr=558.355" TargetMode="External"/><Relationship Id="rId47" Type="http://schemas.openxmlformats.org/officeDocument/2006/relationships/hyperlink" Target="http://www.fda.gov/food/guidanceregulation/guidancedocumentsregulatoryinformation/chemicalcontaminantsmetalsnaturaltoxinspesticides/ucm077969.htm" TargetMode="External"/><Relationship Id="rId68" Type="http://schemas.openxmlformats.org/officeDocument/2006/relationships/hyperlink" Target="http://www.fda.gov/Safety/Recalls/ArchiveRecalls/2015/ucm473195.htm" TargetMode="External"/><Relationship Id="rId89" Type="http://schemas.openxmlformats.org/officeDocument/2006/relationships/hyperlink" Target="http://www.fda.gov/Safety/Recalls/ArchiveRecalls/2015/ucm453745.htm" TargetMode="External"/><Relationship Id="rId112" Type="http://schemas.openxmlformats.org/officeDocument/2006/relationships/hyperlink" Target="http://www.accessdata.fda.gov/scripts/ires/index.cfm" TargetMode="External"/><Relationship Id="rId133" Type="http://schemas.openxmlformats.org/officeDocument/2006/relationships/hyperlink" Target="http://www.fda.gov/NewsEvents/Newsroom/PressAnnouncements/2010/ucm197700.htm" TargetMode="External"/><Relationship Id="rId154" Type="http://schemas.openxmlformats.org/officeDocument/2006/relationships/hyperlink" Target="http://www.fda.gov/Safety/Recalls/ucm261072.htm" TargetMode="External"/><Relationship Id="rId175" Type="http://schemas.openxmlformats.org/officeDocument/2006/relationships/hyperlink" Target="http://www.fda.gov/Safety/Recalls/ArchiveRecalls/2012/ucm317945.htm" TargetMode="External"/><Relationship Id="rId196" Type="http://schemas.openxmlformats.org/officeDocument/2006/relationships/hyperlink" Target="http://www.fda.gov/Safety/Recalls/ucm357630.htm" TargetMode="External"/><Relationship Id="rId200" Type="http://schemas.openxmlformats.org/officeDocument/2006/relationships/hyperlink" Target="http://www.fda.gov/Safety/Recalls/ucm365154.htm" TargetMode="External"/><Relationship Id="rId16" Type="http://schemas.openxmlformats.org/officeDocument/2006/relationships/hyperlink" Target="http://www.fda.gov/food/guidanceregulation/guidancedocumentsregulatoryinformation/chemicalcontaminantsmetalsnaturaltoxinspesticides/ucm077969.htm" TargetMode="External"/><Relationship Id="rId221" Type="http://schemas.openxmlformats.org/officeDocument/2006/relationships/hyperlink" Target="http://www.fda.gov/Safety/Recalls/ArchiveRecalls/2015/ucm434023.htm" TargetMode="External"/><Relationship Id="rId242" Type="http://schemas.openxmlformats.org/officeDocument/2006/relationships/hyperlink" Target="http://www.fda.gov/Safety/Recalls/ucm491431.htm" TargetMode="External"/><Relationship Id="rId263" Type="http://schemas.openxmlformats.org/officeDocument/2006/relationships/hyperlink" Target="http://www.fda.gov/Safety/Recalls/ucm424607.htm" TargetMode="External"/><Relationship Id="rId37" Type="http://schemas.openxmlformats.org/officeDocument/2006/relationships/hyperlink" Target="http://www.fda.gov/food/guidanceregulation/guidancedocumentsregulatoryinformation/chemicalcontaminantsmetalsnaturaltoxinspesticides/ucm077969.htm" TargetMode="External"/><Relationship Id="rId58" Type="http://schemas.openxmlformats.org/officeDocument/2006/relationships/hyperlink" Target="http://www.fda.gov/Safety/Recalls/ucm326057.htm" TargetMode="External"/><Relationship Id="rId79" Type="http://schemas.openxmlformats.org/officeDocument/2006/relationships/hyperlink" Target="http://www.fda.gov/AnimalVeterinary/ResourcesforYou/AnimalHealthLiteracy/ucm373757.htm" TargetMode="External"/><Relationship Id="rId102" Type="http://schemas.openxmlformats.org/officeDocument/2006/relationships/hyperlink" Target="http://www.fda.gov/NewsEvents/Newsroom/PressAnnouncements/2007/ucm108925.htm" TargetMode="External"/><Relationship Id="rId123" Type="http://schemas.openxmlformats.org/officeDocument/2006/relationships/hyperlink" Target="http://www.fda.gov/Safety/Recalls/ArchiveRecalls/2013/ucm421466.htm" TargetMode="External"/><Relationship Id="rId144" Type="http://schemas.openxmlformats.org/officeDocument/2006/relationships/hyperlink" Target="http://www.fda.gov/Safety/Recalls/ArchiveRecalls/2010/ucm220367.htm" TargetMode="External"/><Relationship Id="rId90" Type="http://schemas.openxmlformats.org/officeDocument/2006/relationships/hyperlink" Target="http://www.fda.gov/AnimalVeterinary/ResourcesforYou/AnimalHealthLiteracy/ucm373757.htm" TargetMode="External"/><Relationship Id="rId165" Type="http://schemas.openxmlformats.org/officeDocument/2006/relationships/hyperlink" Target="http://www.fda.gov/Safety/Recalls/ucm328463.htm" TargetMode="External"/><Relationship Id="rId186" Type="http://schemas.openxmlformats.org/officeDocument/2006/relationships/hyperlink" Target="http://www.fda.gov/Safety/Recalls/ucm345009.htm" TargetMode="External"/><Relationship Id="rId211" Type="http://schemas.openxmlformats.org/officeDocument/2006/relationships/hyperlink" Target="http://www.fda.gov/Safety/Recalls/ucm399087.htm" TargetMode="External"/><Relationship Id="rId232" Type="http://schemas.openxmlformats.org/officeDocument/2006/relationships/hyperlink" Target="http://www.fda.gov/Safety/Recalls/ArchiveRecalls/2015/ucm465183.htm" TargetMode="External"/><Relationship Id="rId253" Type="http://schemas.openxmlformats.org/officeDocument/2006/relationships/hyperlink" Target="http://www.fda.gov/Safety/Recalls/ucm300689.htm" TargetMode="External"/><Relationship Id="rId274" Type="http://schemas.openxmlformats.org/officeDocument/2006/relationships/hyperlink" Target="http://www.accessdata.fda.gov/scripts/cdrh/cfdocs/cfcfr/CFRSearch.cfm?fr=558.355" TargetMode="External"/><Relationship Id="rId27" Type="http://schemas.openxmlformats.org/officeDocument/2006/relationships/hyperlink" Target="http://www.accessdata.fda.gov/scripts/ires/index.cfm" TargetMode="External"/><Relationship Id="rId48" Type="http://schemas.openxmlformats.org/officeDocument/2006/relationships/hyperlink" Target="http://www.fda.gov/Safety/Recalls/ArchiveRecalls/2010/ucm237459.htm" TargetMode="External"/><Relationship Id="rId69" Type="http://schemas.openxmlformats.org/officeDocument/2006/relationships/hyperlink" Target="http://www.fda.gov/Safety/Recalls/ArchiveRecalls/2015/ucm435383.htm" TargetMode="External"/><Relationship Id="rId113" Type="http://schemas.openxmlformats.org/officeDocument/2006/relationships/hyperlink" Target="http://www.accessdata.fda.gov/scripts/ires/index.cfm" TargetMode="External"/><Relationship Id="rId134" Type="http://schemas.openxmlformats.org/officeDocument/2006/relationships/hyperlink" Target="http://www.fda.gov/Safety/Recalls/ArchiveRecalls/2010/ucm200248.htm" TargetMode="External"/><Relationship Id="rId80" Type="http://schemas.openxmlformats.org/officeDocument/2006/relationships/hyperlink" Target="http://www.fda.gov/AnimalVeterinary/ResourcesforYou/AnimalHealthLiteracy/ucm373757.htm" TargetMode="External"/><Relationship Id="rId155" Type="http://schemas.openxmlformats.org/officeDocument/2006/relationships/hyperlink" Target="http://www.fda.gov/Safety/Recalls/ucm257833.htm" TargetMode="External"/><Relationship Id="rId176" Type="http://schemas.openxmlformats.org/officeDocument/2006/relationships/hyperlink" Target="http://www.fda.gov/Safety/Recalls/ucm319021.htm" TargetMode="External"/><Relationship Id="rId197" Type="http://schemas.openxmlformats.org/officeDocument/2006/relationships/hyperlink" Target="http://www.accessdata.fda.gov/scripts/ires/index.cfm" TargetMode="External"/><Relationship Id="rId201" Type="http://schemas.openxmlformats.org/officeDocument/2006/relationships/hyperlink" Target="http://www.fda.gov/Safety/Recalls/ucm365154.htm" TargetMode="External"/><Relationship Id="rId222" Type="http://schemas.openxmlformats.org/officeDocument/2006/relationships/hyperlink" Target="http://www.fda.gov/Safety/Recalls/ArchiveRecalls/2015/ucm447095.htm" TargetMode="External"/><Relationship Id="rId243" Type="http://schemas.openxmlformats.org/officeDocument/2006/relationships/hyperlink" Target="http://www.fda.gov/Safety/Recalls/ucm500192.htm" TargetMode="External"/><Relationship Id="rId264" Type="http://schemas.openxmlformats.org/officeDocument/2006/relationships/hyperlink" Target="http://www.fda.gov/Safety/Recalls/ucm424607.htm" TargetMode="External"/><Relationship Id="rId17" Type="http://schemas.openxmlformats.org/officeDocument/2006/relationships/hyperlink" Target="http://www.accessdata.fda.gov/scripts/ires/index.cfm" TargetMode="External"/><Relationship Id="rId38" Type="http://schemas.openxmlformats.org/officeDocument/2006/relationships/hyperlink" Target="http://www.fda.gov/Safety/Recalls/ucm285254.htm" TargetMode="External"/><Relationship Id="rId59" Type="http://schemas.openxmlformats.org/officeDocument/2006/relationships/hyperlink" Target="http://www.fda.gov/Safety/Recalls/ArchiveRecalls/2013/ucm359617.htm" TargetMode="External"/><Relationship Id="rId103" Type="http://schemas.openxmlformats.org/officeDocument/2006/relationships/hyperlink" Target="http://www.fda.gov/Safety/Recalls/ArchiveRecalls/2010/ucm208975.htm" TargetMode="External"/><Relationship Id="rId124" Type="http://schemas.openxmlformats.org/officeDocument/2006/relationships/hyperlink" Target="http://www.fda.gov/Safety/Recalls/ucm326057.htm" TargetMode="External"/><Relationship Id="rId70" Type="http://schemas.openxmlformats.org/officeDocument/2006/relationships/hyperlink" Target="http://www.fda.gov/Safety/Recalls/ucm508725.htm" TargetMode="External"/><Relationship Id="rId91" Type="http://schemas.openxmlformats.org/officeDocument/2006/relationships/hyperlink" Target="http://www.fda.gov/Safety/Recalls/ArchiveRecalls/2015/ucm454400.htm" TargetMode="External"/><Relationship Id="rId145" Type="http://schemas.openxmlformats.org/officeDocument/2006/relationships/hyperlink" Target="http://www.fda.gov/Safety/Recalls/ArchiveRecalls/2010/ucm224987.htm" TargetMode="External"/><Relationship Id="rId166" Type="http://schemas.openxmlformats.org/officeDocument/2006/relationships/hyperlink" Target="http://www.fda.gov/Safety/Recalls/ucm329165.htm" TargetMode="External"/><Relationship Id="rId187" Type="http://schemas.openxmlformats.org/officeDocument/2006/relationships/hyperlink" Target="http://www.fda.gov/Safety/Recalls/ArchiveRecalls/2013/ucm342968.htm" TargetMode="External"/><Relationship Id="rId1" Type="http://schemas.openxmlformats.org/officeDocument/2006/relationships/hyperlink" Target="http://www.fda.gov/food/guidanceregulation/guidancedocumentsregulatoryinformation/chemicalcontaminantsmetalsnaturaltoxinspesticides/ucm077969.htm" TargetMode="External"/><Relationship Id="rId212" Type="http://schemas.openxmlformats.org/officeDocument/2006/relationships/hyperlink" Target="http://www.fda.gov/Safety/Recalls/ucm416452.htm" TargetMode="External"/><Relationship Id="rId233" Type="http://schemas.openxmlformats.org/officeDocument/2006/relationships/hyperlink" Target="http://www.fda.gov/Safety/Recalls/ucm482799.htm" TargetMode="External"/><Relationship Id="rId254" Type="http://schemas.openxmlformats.org/officeDocument/2006/relationships/hyperlink" Target="http://www.fda.gov/Safety/Recalls/ucm342537.htm" TargetMode="External"/><Relationship Id="rId28" Type="http://schemas.openxmlformats.org/officeDocument/2006/relationships/hyperlink" Target="http://www.fda.gov/food/guidanceregulation/guidancedocumentsregulatoryinformation/chemicalcontaminantsmetalsnaturaltoxinspesticides/ucm077969.htm" TargetMode="External"/><Relationship Id="rId49" Type="http://schemas.openxmlformats.org/officeDocument/2006/relationships/hyperlink" Target="http://www.fda.gov/food/guidanceregulation/guidancedocumentsregulatoryinformation/chemicalcontaminantsmetalsnaturaltoxinspesticides/ucm077969.htm" TargetMode="External"/><Relationship Id="rId114" Type="http://schemas.openxmlformats.org/officeDocument/2006/relationships/hyperlink" Target="http://www.accessdata.fda.gov/scripts/ires/index.cfm"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cbi.nlm.nih.gov/pmc/articles/PMC3305487/" TargetMode="External"/><Relationship Id="rId2" Type="http://schemas.openxmlformats.org/officeDocument/2006/relationships/hyperlink" Target="https://www.ncbi.nlm.nih.gov/pmc/articles/PMC1789662/" TargetMode="External"/><Relationship Id="rId1" Type="http://schemas.openxmlformats.org/officeDocument/2006/relationships/hyperlink" Target="http://www.ncbi.nlm.nih.gov/pmc/articles/PMC2788749/" TargetMode="External"/><Relationship Id="rId4" Type="http://schemas.openxmlformats.org/officeDocument/2006/relationships/hyperlink" Target="http://www.merckvetmanual.com/mvm/digestive_system/enteric_campylobacteriosis/overview_of_enteric_campylobacteriosis.html?qt=campylobacter&amp;alt=sh"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6:K54"/>
  <sheetViews>
    <sheetView tabSelected="1" zoomScale="85" zoomScaleNormal="85" workbookViewId="0">
      <selection activeCell="C52" sqref="C52:H52"/>
    </sheetView>
  </sheetViews>
  <sheetFormatPr defaultRowHeight="13.8"/>
  <cols>
    <col min="1" max="9" width="9.109375" style="260"/>
  </cols>
  <sheetData>
    <row r="36" spans="3:11">
      <c r="K36" s="19"/>
    </row>
    <row r="37" spans="3:11">
      <c r="C37" s="350" t="s">
        <v>2104</v>
      </c>
      <c r="D37" s="351"/>
      <c r="E37" s="351"/>
      <c r="F37" s="351"/>
      <c r="G37" s="351"/>
      <c r="H37" s="352"/>
    </row>
    <row r="38" spans="3:11">
      <c r="C38" s="338" t="s">
        <v>2093</v>
      </c>
      <c r="D38" s="339"/>
      <c r="E38" s="339"/>
      <c r="F38" s="339"/>
      <c r="G38" s="339"/>
      <c r="H38" s="340"/>
    </row>
    <row r="39" spans="3:11">
      <c r="C39" s="338" t="s">
        <v>2094</v>
      </c>
      <c r="D39" s="339"/>
      <c r="E39" s="339"/>
      <c r="F39" s="339"/>
      <c r="G39" s="339"/>
      <c r="H39" s="340"/>
    </row>
    <row r="40" spans="3:11">
      <c r="C40" s="347" t="s">
        <v>2341</v>
      </c>
      <c r="D40" s="348"/>
      <c r="E40" s="348"/>
      <c r="F40" s="348"/>
      <c r="G40" s="348"/>
      <c r="H40" s="349"/>
    </row>
    <row r="41" spans="3:11">
      <c r="C41" s="338" t="s">
        <v>2095</v>
      </c>
      <c r="D41" s="339"/>
      <c r="E41" s="339"/>
      <c r="F41" s="339"/>
      <c r="G41" s="339"/>
      <c r="H41" s="340"/>
    </row>
    <row r="42" spans="3:11">
      <c r="C42" s="338" t="s">
        <v>2096</v>
      </c>
      <c r="D42" s="339"/>
      <c r="E42" s="339"/>
      <c r="F42" s="339"/>
      <c r="G42" s="339"/>
      <c r="H42" s="340"/>
    </row>
    <row r="43" spans="3:11">
      <c r="C43" s="338" t="s">
        <v>2097</v>
      </c>
      <c r="D43" s="339"/>
      <c r="E43" s="339"/>
      <c r="F43" s="339"/>
      <c r="G43" s="339"/>
      <c r="H43" s="340"/>
    </row>
    <row r="44" spans="3:11">
      <c r="C44" s="338" t="s">
        <v>2098</v>
      </c>
      <c r="D44" s="339"/>
      <c r="E44" s="339"/>
      <c r="F44" s="339"/>
      <c r="G44" s="339"/>
      <c r="H44" s="340"/>
    </row>
    <row r="45" spans="3:11">
      <c r="C45" s="347" t="s">
        <v>2357</v>
      </c>
      <c r="D45" s="348"/>
      <c r="E45" s="348"/>
      <c r="F45" s="348"/>
      <c r="G45" s="348"/>
      <c r="H45" s="349"/>
    </row>
    <row r="46" spans="3:11">
      <c r="C46" s="338" t="s">
        <v>2099</v>
      </c>
      <c r="D46" s="339"/>
      <c r="E46" s="339"/>
      <c r="F46" s="339"/>
      <c r="G46" s="339"/>
      <c r="H46" s="340"/>
    </row>
    <row r="47" spans="3:11">
      <c r="C47" s="338" t="s">
        <v>2100</v>
      </c>
      <c r="D47" s="339"/>
      <c r="E47" s="339"/>
      <c r="F47" s="339"/>
      <c r="G47" s="339"/>
      <c r="H47" s="340"/>
    </row>
    <row r="48" spans="3:11">
      <c r="C48" s="338" t="s">
        <v>2101</v>
      </c>
      <c r="D48" s="339"/>
      <c r="E48" s="339"/>
      <c r="F48" s="339"/>
      <c r="G48" s="339"/>
      <c r="H48" s="340"/>
    </row>
    <row r="49" spans="1:9">
      <c r="C49" s="338" t="s">
        <v>2102</v>
      </c>
      <c r="D49" s="339"/>
      <c r="E49" s="339"/>
      <c r="F49" s="339"/>
      <c r="G49" s="339"/>
      <c r="H49" s="340"/>
    </row>
    <row r="50" spans="1:9">
      <c r="C50" s="338" t="s">
        <v>2103</v>
      </c>
      <c r="D50" s="339"/>
      <c r="E50" s="339"/>
      <c r="F50" s="339"/>
      <c r="G50" s="339"/>
      <c r="H50" s="340"/>
    </row>
    <row r="51" spans="1:9">
      <c r="C51" s="338" t="s">
        <v>2105</v>
      </c>
      <c r="D51" s="339"/>
      <c r="E51" s="339"/>
      <c r="F51" s="339"/>
      <c r="G51" s="339"/>
      <c r="H51" s="340"/>
    </row>
    <row r="52" spans="1:9" s="217" customFormat="1">
      <c r="A52" s="335"/>
      <c r="B52" s="335"/>
      <c r="C52" s="347" t="s">
        <v>2394</v>
      </c>
      <c r="D52" s="348"/>
      <c r="E52" s="348"/>
      <c r="F52" s="348"/>
      <c r="G52" s="348"/>
      <c r="H52" s="349"/>
      <c r="I52" s="335"/>
    </row>
    <row r="53" spans="1:9">
      <c r="C53" s="344" t="s">
        <v>2343</v>
      </c>
      <c r="D53" s="345"/>
      <c r="E53" s="345"/>
      <c r="F53" s="345"/>
      <c r="G53" s="345"/>
      <c r="H53" s="346"/>
    </row>
    <row r="54" spans="1:9">
      <c r="C54" s="341" t="s">
        <v>2393</v>
      </c>
      <c r="D54" s="342"/>
      <c r="E54" s="342"/>
      <c r="F54" s="342"/>
      <c r="G54" s="342"/>
      <c r="H54" s="343"/>
    </row>
  </sheetData>
  <sheetProtection password="D2CD" sheet="1" objects="1" scenarios="1"/>
  <mergeCells count="18">
    <mergeCell ref="C37:H37"/>
    <mergeCell ref="C38:H38"/>
    <mergeCell ref="C39:H39"/>
    <mergeCell ref="C40:H40"/>
    <mergeCell ref="C41:H41"/>
    <mergeCell ref="C47:H47"/>
    <mergeCell ref="C48:H48"/>
    <mergeCell ref="C54:H54"/>
    <mergeCell ref="C53:H53"/>
    <mergeCell ref="C42:H42"/>
    <mergeCell ref="C49:H49"/>
    <mergeCell ref="C50:H50"/>
    <mergeCell ref="C51:H51"/>
    <mergeCell ref="C52:H52"/>
    <mergeCell ref="C43:H43"/>
    <mergeCell ref="C44:H44"/>
    <mergeCell ref="C45:H45"/>
    <mergeCell ref="C46:H46"/>
  </mergeCells>
  <hyperlinks>
    <hyperlink ref="C38" location="'1.  Introduction'!A1" display="1. Introduction"/>
    <hyperlink ref="C39" location="'2.  How To Use'!A1" display="2. How to Use"/>
    <hyperlink ref="C40" location="'3.  Hazard Analysis Tool'!A1" display="3. Hazard Analysis Tool"/>
    <hyperlink ref="C41" location="'4.  Documented Occ. Scores'!A1" display="4. Documented Occurrences Scores"/>
    <hyperlink ref="C42" location="'5.  Doc. Occ. Scores - Def'!A1" display="5. Documented Occurrences Scores - Definitions"/>
    <hyperlink ref="C43" location="'6.  Severity Scores'!A1" display="6. Severity Scores"/>
    <hyperlink ref="C44" location="'7.  Documented Occ. (Lit)'!A1" display="7. Documented Occurrences (Lit)"/>
    <hyperlink ref="C45" location="'8.  Occurrences Defs'!A1" display="8. Occurrence Definitions"/>
    <hyperlink ref="C46" location="'9.  Documented Occ. (Recall)'!A1" display="9. Documented Occurrences (Recall)"/>
    <hyperlink ref="C47" location="'10.  Recall Defs'!A1" display="10. Recall Definitions"/>
    <hyperlink ref="C48" location="'11.  Severity'!A1" display="11. Severity"/>
    <hyperlink ref="C49" location="'12.  Severity Definitions'!A1" display="12 Severity Definitions"/>
    <hyperlink ref="C50" location="'13.  Update Log'!A1" display="13. Update Log"/>
    <hyperlink ref="C40:H40" location="'3.  Sci. Lit. Database Tool'!A1" display="3. Scientific Literature Database Tool"/>
    <hyperlink ref="C51" location="'14.  Species Categories'!A1" display="14. Species Categories"/>
    <hyperlink ref="C52" location="'15.  Animal Food Categories'!A1" display="15. Ingredient/Animal Food Categories"/>
    <hyperlink ref="C54:H54" location="'17.  Animal Food &amp; Spp. Lists'!A1" display="17. Animal Food &amp; Spp. Lists"/>
    <hyperlink ref="C53:H53" location="'16.  Combined Lit&amp;Recall Lists'!A1" display="16. Combined Lit&amp;Recall Lists"/>
    <hyperlink ref="C45:H45" location="'8.  Literature Defs'!A1" display="8. Literature Defs"/>
    <hyperlink ref="C52:H52" location="'15.  Animal Food Categories'!A1" display="15. Animal Food Categori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4:J45"/>
  <sheetViews>
    <sheetView zoomScale="90" zoomScaleNormal="90" workbookViewId="0"/>
  </sheetViews>
  <sheetFormatPr defaultRowHeight="13.2"/>
  <sheetData>
    <row r="44" spans="1:10">
      <c r="A44" s="353"/>
      <c r="B44" s="353"/>
      <c r="C44" s="353"/>
      <c r="D44" s="353"/>
      <c r="E44" s="353"/>
      <c r="F44" s="353"/>
      <c r="G44" s="353"/>
      <c r="H44" s="353"/>
      <c r="I44" s="353"/>
      <c r="J44" s="353"/>
    </row>
    <row r="45" spans="1:10">
      <c r="A45" s="353"/>
      <c r="B45" s="353"/>
      <c r="C45" s="353"/>
      <c r="D45" s="353"/>
      <c r="E45" s="353"/>
      <c r="F45" s="353"/>
      <c r="G45" s="353"/>
      <c r="H45" s="353"/>
      <c r="I45" s="353"/>
      <c r="J45" s="353"/>
    </row>
  </sheetData>
  <sheetProtection password="D2CD" sheet="1" objects="1" scenarios="1"/>
  <mergeCells count="1">
    <mergeCell ref="A44:J4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2"/>
  <sheetViews>
    <sheetView zoomScale="80" zoomScaleNormal="80" zoomScalePageLayoutView="50" workbookViewId="0"/>
  </sheetViews>
  <sheetFormatPr defaultColWidth="14.44140625" defaultRowHeight="15.75" customHeight="1"/>
  <cols>
    <col min="1" max="1" width="36.44140625" style="274" customWidth="1"/>
    <col min="2" max="2" width="19.6640625" style="275" customWidth="1"/>
    <col min="3" max="3" width="18.5546875" style="274" customWidth="1"/>
    <col min="4" max="4" width="7" style="274" customWidth="1"/>
    <col min="5" max="6" width="40.6640625" style="275" customWidth="1"/>
    <col min="7" max="7" width="4" style="303" customWidth="1"/>
    <col min="8" max="8" width="43.5546875" style="81" customWidth="1"/>
    <col min="9" max="16384" width="14.44140625" style="81"/>
  </cols>
  <sheetData>
    <row r="1" spans="1:29" s="286" customFormat="1" ht="20.25" customHeight="1">
      <c r="A1" s="283"/>
      <c r="B1" s="284"/>
      <c r="C1" s="284"/>
      <c r="D1" s="284"/>
      <c r="E1" s="295"/>
      <c r="F1" s="284"/>
      <c r="G1" s="299"/>
      <c r="H1" s="285"/>
    </row>
    <row r="2" spans="1:29" s="286" customFormat="1" ht="18.75" customHeight="1">
      <c r="A2" s="283"/>
      <c r="B2" s="284"/>
      <c r="C2" s="284"/>
      <c r="D2" s="284"/>
      <c r="E2" s="295"/>
      <c r="F2" s="284"/>
      <c r="G2" s="299"/>
      <c r="H2" s="285"/>
    </row>
    <row r="3" spans="1:29" s="286" customFormat="1" ht="18.75" customHeight="1" thickBot="1">
      <c r="A3" s="287"/>
      <c r="B3" s="323"/>
      <c r="C3" s="288"/>
      <c r="D3" s="288"/>
      <c r="E3" s="296"/>
      <c r="F3" s="323"/>
      <c r="G3" s="299"/>
      <c r="H3" s="285"/>
    </row>
    <row r="4" spans="1:29" s="286" customFormat="1" ht="18.75" customHeight="1">
      <c r="A4" s="287"/>
      <c r="B4" s="323"/>
      <c r="C4" s="288"/>
      <c r="D4" s="311"/>
      <c r="E4" s="296"/>
      <c r="F4" s="325"/>
      <c r="G4" s="299"/>
      <c r="H4" s="285"/>
    </row>
    <row r="5" spans="1:29" s="286" customFormat="1" ht="60.75" customHeight="1">
      <c r="A5" s="359" t="s">
        <v>2183</v>
      </c>
      <c r="B5" s="359"/>
      <c r="C5" s="359"/>
      <c r="D5" s="312"/>
      <c r="E5" s="297"/>
      <c r="F5" s="326"/>
      <c r="G5" s="299"/>
      <c r="H5" s="285"/>
    </row>
    <row r="6" spans="1:29" s="286" customFormat="1" ht="22.5" customHeight="1" thickBot="1">
      <c r="A6" s="289"/>
      <c r="B6" s="332"/>
      <c r="C6" s="289"/>
      <c r="D6" s="312"/>
      <c r="E6" s="297"/>
      <c r="F6" s="327"/>
      <c r="G6" s="299"/>
      <c r="H6" s="285"/>
    </row>
    <row r="7" spans="1:29" s="286" customFormat="1" ht="38.25" customHeight="1" thickBot="1">
      <c r="A7" s="360"/>
      <c r="B7" s="361"/>
      <c r="C7" s="362"/>
      <c r="D7" s="330"/>
      <c r="E7" s="365"/>
      <c r="F7" s="366"/>
      <c r="G7" s="299"/>
      <c r="H7" s="285"/>
    </row>
    <row r="8" spans="1:29" s="286" customFormat="1" ht="93" customHeight="1" thickBot="1">
      <c r="A8" s="356" t="s">
        <v>2079</v>
      </c>
      <c r="B8" s="357"/>
      <c r="C8" s="358"/>
      <c r="D8" s="280"/>
      <c r="E8" s="363" t="s">
        <v>2182</v>
      </c>
      <c r="F8" s="364"/>
      <c r="G8" s="299"/>
      <c r="H8" s="285"/>
    </row>
    <row r="9" spans="1:29" s="291" customFormat="1" ht="24.75" customHeight="1" thickBot="1">
      <c r="A9" s="307" t="s">
        <v>0</v>
      </c>
      <c r="B9" s="307" t="s">
        <v>2</v>
      </c>
      <c r="C9" s="305" t="s">
        <v>2080</v>
      </c>
      <c r="D9" s="281"/>
      <c r="E9" s="324" t="s">
        <v>2325</v>
      </c>
      <c r="F9" s="324" t="s">
        <v>2326</v>
      </c>
      <c r="G9" s="304"/>
      <c r="H9" s="298"/>
      <c r="I9" s="290"/>
      <c r="J9" s="290"/>
      <c r="K9" s="290"/>
      <c r="L9" s="290"/>
      <c r="M9" s="290"/>
      <c r="N9" s="290"/>
      <c r="O9" s="290"/>
      <c r="P9" s="290"/>
      <c r="Q9" s="290"/>
      <c r="R9" s="290"/>
      <c r="S9" s="290"/>
      <c r="T9" s="290"/>
      <c r="U9" s="290"/>
      <c r="V9" s="290"/>
      <c r="W9" s="290"/>
      <c r="X9" s="290"/>
      <c r="Y9" s="290"/>
      <c r="Z9" s="290"/>
      <c r="AA9" s="290"/>
      <c r="AB9" s="290"/>
      <c r="AC9" s="290"/>
    </row>
    <row r="10" spans="1:29" s="290" customFormat="1" ht="51" customHeight="1" thickBot="1">
      <c r="A10" s="308"/>
      <c r="B10" s="309"/>
      <c r="C10" s="310"/>
      <c r="D10" s="281"/>
      <c r="E10" s="354" t="s">
        <v>2184</v>
      </c>
      <c r="F10" s="355"/>
      <c r="G10" s="304"/>
      <c r="H10" s="298"/>
    </row>
    <row r="11" spans="1:29" s="292" customFormat="1" ht="14.4">
      <c r="A11" s="277" t="str">
        <f>'4.  Documented Occ. Scores'!A6</f>
        <v/>
      </c>
      <c r="B11" s="328" t="str">
        <f>'4.  Documented Occ. Scores'!B6</f>
        <v/>
      </c>
      <c r="C11" s="276" t="str">
        <f>'4.  Documented Occ. Scores'!K6</f>
        <v/>
      </c>
      <c r="D11" s="306"/>
      <c r="E11" s="328" t="str">
        <f>IF(A11&lt;&gt;"",VLOOKUP(A11,'6.  Severity Scores'!A$5:J$89,10,FALSE), "")</f>
        <v/>
      </c>
      <c r="F11" s="329" t="str">
        <f>IF(A11&lt;&gt;"",VLOOKUP(A11,'6.  Severity Scores'!A$5:J$89,7,FALSE), "")</f>
        <v/>
      </c>
      <c r="G11" s="300"/>
    </row>
    <row r="12" spans="1:29" s="292" customFormat="1" ht="14.4">
      <c r="A12" s="278" t="str">
        <f>'4.  Documented Occ. Scores'!A7</f>
        <v/>
      </c>
      <c r="B12" s="328" t="str">
        <f>'4.  Documented Occ. Scores'!B7</f>
        <v/>
      </c>
      <c r="C12" s="269" t="str">
        <f>'4.  Documented Occ. Scores'!K7</f>
        <v/>
      </c>
      <c r="D12" s="282"/>
      <c r="E12" s="328" t="str">
        <f>IF(A12&lt;&gt;"",VLOOKUP(A12,'6.  Severity Scores'!A$5:J$89,10,FALSE), "")</f>
        <v/>
      </c>
      <c r="F12" s="269" t="str">
        <f>IF(A12&lt;&gt;"",VLOOKUP(A12,'6.  Severity Scores'!A$5:J$89,7,FALSE), "")</f>
        <v/>
      </c>
      <c r="G12" s="301"/>
      <c r="H12" s="293"/>
    </row>
    <row r="13" spans="1:29" s="292" customFormat="1" ht="15.75" customHeight="1">
      <c r="A13" s="278" t="str">
        <f>'4.  Documented Occ. Scores'!A8</f>
        <v/>
      </c>
      <c r="B13" s="328" t="str">
        <f>'4.  Documented Occ. Scores'!B8</f>
        <v/>
      </c>
      <c r="C13" s="269" t="str">
        <f>'4.  Documented Occ. Scores'!K8</f>
        <v/>
      </c>
      <c r="D13" s="282"/>
      <c r="E13" s="328" t="str">
        <f>IF(A13&lt;&gt;"",VLOOKUP(A13,'6.  Severity Scores'!A$5:J$89,10,FALSE), "")</f>
        <v/>
      </c>
      <c r="F13" s="269" t="str">
        <f>IF(A13&lt;&gt;"",VLOOKUP(A13,'6.  Severity Scores'!A$5:J$89,7,FALSE), "")</f>
        <v/>
      </c>
      <c r="G13" s="300"/>
    </row>
    <row r="14" spans="1:29" s="292" customFormat="1" ht="15.75" customHeight="1">
      <c r="A14" s="278" t="str">
        <f>'4.  Documented Occ. Scores'!A9</f>
        <v/>
      </c>
      <c r="B14" s="328" t="str">
        <f>'4.  Documented Occ. Scores'!B9</f>
        <v/>
      </c>
      <c r="C14" s="269" t="str">
        <f>'4.  Documented Occ. Scores'!K9</f>
        <v/>
      </c>
      <c r="D14" s="282"/>
      <c r="E14" s="328" t="str">
        <f>IF(A14&lt;&gt;"",VLOOKUP(A14,'6.  Severity Scores'!A$5:J$89,10,FALSE), "")</f>
        <v/>
      </c>
      <c r="F14" s="269" t="str">
        <f>IF(A14&lt;&gt;"",VLOOKUP(A14,'6.  Severity Scores'!A$5:J$89,7,FALSE), "")</f>
        <v/>
      </c>
      <c r="G14" s="300"/>
    </row>
    <row r="15" spans="1:29" s="292" customFormat="1" ht="15.75" customHeight="1">
      <c r="A15" s="278" t="str">
        <f>'4.  Documented Occ. Scores'!A10</f>
        <v/>
      </c>
      <c r="B15" s="328" t="str">
        <f>'4.  Documented Occ. Scores'!B10</f>
        <v/>
      </c>
      <c r="C15" s="269" t="str">
        <f>'4.  Documented Occ. Scores'!K10</f>
        <v/>
      </c>
      <c r="D15" s="282"/>
      <c r="E15" s="328" t="str">
        <f>IF(A15&lt;&gt;"",VLOOKUP(A15,'6.  Severity Scores'!A$5:J$89,10,FALSE), "")</f>
        <v/>
      </c>
      <c r="F15" s="269" t="str">
        <f>IF(A15&lt;&gt;"",VLOOKUP(A15,'6.  Severity Scores'!A$5:J$89,7,FALSE), "")</f>
        <v/>
      </c>
      <c r="G15" s="300"/>
    </row>
    <row r="16" spans="1:29" s="292" customFormat="1" ht="15.75" customHeight="1">
      <c r="A16" s="278" t="str">
        <f>'4.  Documented Occ. Scores'!A11</f>
        <v/>
      </c>
      <c r="B16" s="328" t="str">
        <f>'4.  Documented Occ. Scores'!B11</f>
        <v/>
      </c>
      <c r="C16" s="269" t="str">
        <f>'4.  Documented Occ. Scores'!K11</f>
        <v/>
      </c>
      <c r="D16" s="282"/>
      <c r="E16" s="328" t="str">
        <f>IF(A16&lt;&gt;"",VLOOKUP(A16,'6.  Severity Scores'!A$5:J$89,10,FALSE), "")</f>
        <v/>
      </c>
      <c r="F16" s="269" t="str">
        <f>IF(A16&lt;&gt;"",VLOOKUP(A16,'6.  Severity Scores'!A$5:J$89,7,FALSE), "")</f>
        <v/>
      </c>
      <c r="G16" s="300"/>
    </row>
    <row r="17" spans="1:7" s="292" customFormat="1" ht="15.75" customHeight="1">
      <c r="A17" s="278" t="str">
        <f>'4.  Documented Occ. Scores'!A12</f>
        <v/>
      </c>
      <c r="B17" s="328" t="str">
        <f>'4.  Documented Occ. Scores'!B12</f>
        <v/>
      </c>
      <c r="C17" s="269" t="str">
        <f>'4.  Documented Occ. Scores'!K12</f>
        <v/>
      </c>
      <c r="D17" s="282"/>
      <c r="E17" s="328" t="str">
        <f>IF(A17&lt;&gt;"",VLOOKUP(A17,'6.  Severity Scores'!A$5:J$89,10,FALSE), "")</f>
        <v/>
      </c>
      <c r="F17" s="269" t="str">
        <f>IF(A17&lt;&gt;"",VLOOKUP(A17,'6.  Severity Scores'!A$5:J$89,7,FALSE), "")</f>
        <v/>
      </c>
      <c r="G17" s="300"/>
    </row>
    <row r="18" spans="1:7" s="292" customFormat="1" ht="15.75" customHeight="1">
      <c r="A18" s="278" t="str">
        <f>'4.  Documented Occ. Scores'!A13</f>
        <v/>
      </c>
      <c r="B18" s="328" t="str">
        <f>'4.  Documented Occ. Scores'!B13</f>
        <v/>
      </c>
      <c r="C18" s="269" t="str">
        <f>'4.  Documented Occ. Scores'!K13</f>
        <v/>
      </c>
      <c r="D18" s="282"/>
      <c r="E18" s="328" t="str">
        <f>IF(A18&lt;&gt;"",VLOOKUP(A18,'6.  Severity Scores'!A$5:J$89,10,FALSE), "")</f>
        <v/>
      </c>
      <c r="F18" s="269" t="str">
        <f>IF(A18&lt;&gt;"",VLOOKUP(A18,'6.  Severity Scores'!A$5:J$89,7,FALSE), "")</f>
        <v/>
      </c>
      <c r="G18" s="300"/>
    </row>
    <row r="19" spans="1:7" s="292" customFormat="1" ht="15.75" customHeight="1">
      <c r="A19" s="278" t="str">
        <f>'4.  Documented Occ. Scores'!A14</f>
        <v/>
      </c>
      <c r="B19" s="328" t="str">
        <f>'4.  Documented Occ. Scores'!B14</f>
        <v/>
      </c>
      <c r="C19" s="269" t="str">
        <f>'4.  Documented Occ. Scores'!K14</f>
        <v/>
      </c>
      <c r="D19" s="282"/>
      <c r="E19" s="328" t="str">
        <f>IF(A19&lt;&gt;"",VLOOKUP(A19,'6.  Severity Scores'!A$5:J$89,10,FALSE), "")</f>
        <v/>
      </c>
      <c r="F19" s="269" t="str">
        <f>IF(A19&lt;&gt;"",VLOOKUP(A19,'6.  Severity Scores'!A$5:J$89,7,FALSE), "")</f>
        <v/>
      </c>
      <c r="G19" s="300"/>
    </row>
    <row r="20" spans="1:7" s="292" customFormat="1" ht="15.75" customHeight="1">
      <c r="A20" s="278" t="str">
        <f>'4.  Documented Occ. Scores'!A15</f>
        <v/>
      </c>
      <c r="B20" s="328" t="str">
        <f>'4.  Documented Occ. Scores'!B15</f>
        <v/>
      </c>
      <c r="C20" s="269" t="str">
        <f>'4.  Documented Occ. Scores'!K15</f>
        <v/>
      </c>
      <c r="D20" s="282"/>
      <c r="E20" s="328" t="str">
        <f>IF(A20&lt;&gt;"",VLOOKUP(A20,'6.  Severity Scores'!A$5:J$89,10,FALSE), "")</f>
        <v/>
      </c>
      <c r="F20" s="269" t="str">
        <f>IF(A20&lt;&gt;"",VLOOKUP(A20,'6.  Severity Scores'!A$5:J$89,7,FALSE), "")</f>
        <v/>
      </c>
      <c r="G20" s="300"/>
    </row>
    <row r="21" spans="1:7" s="292" customFormat="1" ht="15.75" customHeight="1">
      <c r="A21" s="278" t="str">
        <f>'4.  Documented Occ. Scores'!A16</f>
        <v/>
      </c>
      <c r="B21" s="328" t="str">
        <f>'4.  Documented Occ. Scores'!B16</f>
        <v/>
      </c>
      <c r="C21" s="269" t="str">
        <f>'4.  Documented Occ. Scores'!K16</f>
        <v/>
      </c>
      <c r="D21" s="282"/>
      <c r="E21" s="328" t="str">
        <f>IF(A21&lt;&gt;"",VLOOKUP(A21,'6.  Severity Scores'!A$5:J$89,10,FALSE), "")</f>
        <v/>
      </c>
      <c r="F21" s="269" t="str">
        <f>IF(A21&lt;&gt;"",VLOOKUP(A21,'6.  Severity Scores'!A$5:J$89,7,FALSE), "")</f>
        <v/>
      </c>
      <c r="G21" s="300"/>
    </row>
    <row r="22" spans="1:7" s="292" customFormat="1" ht="15.75" customHeight="1">
      <c r="A22" s="278" t="str">
        <f>'4.  Documented Occ. Scores'!A17</f>
        <v/>
      </c>
      <c r="B22" s="328" t="str">
        <f>'4.  Documented Occ. Scores'!B17</f>
        <v/>
      </c>
      <c r="C22" s="269" t="str">
        <f>'4.  Documented Occ. Scores'!K17</f>
        <v/>
      </c>
      <c r="D22" s="282"/>
      <c r="E22" s="328" t="str">
        <f>IF(A22&lt;&gt;"",VLOOKUP(A22,'6.  Severity Scores'!A$5:J$89,10,FALSE), "")</f>
        <v/>
      </c>
      <c r="F22" s="269" t="str">
        <f>IF(A22&lt;&gt;"",VLOOKUP(A22,'6.  Severity Scores'!A$5:J$89,7,FALSE), "")</f>
        <v/>
      </c>
      <c r="G22" s="300"/>
    </row>
    <row r="23" spans="1:7" s="292" customFormat="1" ht="15.75" customHeight="1">
      <c r="A23" s="278" t="str">
        <f>'4.  Documented Occ. Scores'!A18</f>
        <v/>
      </c>
      <c r="B23" s="328" t="str">
        <f>'4.  Documented Occ. Scores'!B18</f>
        <v/>
      </c>
      <c r="C23" s="269" t="str">
        <f>'4.  Documented Occ. Scores'!K18</f>
        <v/>
      </c>
      <c r="D23" s="282"/>
      <c r="E23" s="328" t="str">
        <f>IF(A23&lt;&gt;"",VLOOKUP(A23,'6.  Severity Scores'!A$5:J$89,10,FALSE), "")</f>
        <v/>
      </c>
      <c r="F23" s="269" t="str">
        <f>IF(A23&lt;&gt;"",VLOOKUP(A23,'6.  Severity Scores'!A$5:J$89,7,FALSE), "")</f>
        <v/>
      </c>
      <c r="G23" s="300"/>
    </row>
    <row r="24" spans="1:7" s="292" customFormat="1" ht="15.75" customHeight="1">
      <c r="A24" s="278" t="str">
        <f>'4.  Documented Occ. Scores'!A19</f>
        <v/>
      </c>
      <c r="B24" s="328" t="str">
        <f>'4.  Documented Occ. Scores'!B19</f>
        <v/>
      </c>
      <c r="C24" s="269" t="str">
        <f>'4.  Documented Occ. Scores'!K19</f>
        <v/>
      </c>
      <c r="D24" s="282"/>
      <c r="E24" s="328" t="str">
        <f>IF(A24&lt;&gt;"",VLOOKUP(A24,'6.  Severity Scores'!A$5:J$89,10,FALSE), "")</f>
        <v/>
      </c>
      <c r="F24" s="269" t="str">
        <f>IF(A24&lt;&gt;"",VLOOKUP(A24,'6.  Severity Scores'!A$5:J$89,7,FALSE), "")</f>
        <v/>
      </c>
      <c r="G24" s="300"/>
    </row>
    <row r="25" spans="1:7" s="292" customFormat="1" ht="15.75" customHeight="1">
      <c r="A25" s="278" t="str">
        <f>'4.  Documented Occ. Scores'!A20</f>
        <v/>
      </c>
      <c r="B25" s="328" t="str">
        <f>'4.  Documented Occ. Scores'!B20</f>
        <v/>
      </c>
      <c r="C25" s="269" t="str">
        <f>'4.  Documented Occ. Scores'!K20</f>
        <v/>
      </c>
      <c r="D25" s="282"/>
      <c r="E25" s="328" t="str">
        <f>IF(A25&lt;&gt;"",VLOOKUP(A25,'6.  Severity Scores'!A$5:J$89,10,FALSE), "")</f>
        <v/>
      </c>
      <c r="F25" s="269" t="str">
        <f>IF(A25&lt;&gt;"",VLOOKUP(A25,'6.  Severity Scores'!A$5:J$89,7,FALSE), "")</f>
        <v/>
      </c>
      <c r="G25" s="300"/>
    </row>
    <row r="26" spans="1:7" s="292" customFormat="1" ht="15.75" customHeight="1">
      <c r="A26" s="278" t="str">
        <f>'4.  Documented Occ. Scores'!A21</f>
        <v/>
      </c>
      <c r="B26" s="328" t="str">
        <f>'4.  Documented Occ. Scores'!B21</f>
        <v/>
      </c>
      <c r="C26" s="269" t="str">
        <f>'4.  Documented Occ. Scores'!K21</f>
        <v/>
      </c>
      <c r="D26" s="282"/>
      <c r="E26" s="328" t="str">
        <f>IF(A26&lt;&gt;"",VLOOKUP(A26,'6.  Severity Scores'!A$5:J$89,10,FALSE), "")</f>
        <v/>
      </c>
      <c r="F26" s="269" t="str">
        <f>IF(A26&lt;&gt;"",VLOOKUP(A26,'6.  Severity Scores'!A$5:J$89,7,FALSE), "")</f>
        <v/>
      </c>
      <c r="G26" s="300"/>
    </row>
    <row r="27" spans="1:7" s="292" customFormat="1" ht="15.75" customHeight="1">
      <c r="A27" s="278" t="str">
        <f>'4.  Documented Occ. Scores'!A22</f>
        <v/>
      </c>
      <c r="B27" s="328" t="str">
        <f>'4.  Documented Occ. Scores'!B22</f>
        <v/>
      </c>
      <c r="C27" s="269" t="str">
        <f>'4.  Documented Occ. Scores'!K22</f>
        <v/>
      </c>
      <c r="D27" s="282"/>
      <c r="E27" s="328" t="str">
        <f>IF(A27&lt;&gt;"",VLOOKUP(A27,'6.  Severity Scores'!A$5:J$89,10,FALSE), "")</f>
        <v/>
      </c>
      <c r="F27" s="269" t="str">
        <f>IF(A27&lt;&gt;"",VLOOKUP(A27,'6.  Severity Scores'!A$5:J$89,7,FALSE), "")</f>
        <v/>
      </c>
      <c r="G27" s="300"/>
    </row>
    <row r="28" spans="1:7" s="292" customFormat="1" ht="15.75" customHeight="1">
      <c r="A28" s="278" t="str">
        <f>'4.  Documented Occ. Scores'!A23</f>
        <v/>
      </c>
      <c r="B28" s="328" t="str">
        <f>'4.  Documented Occ. Scores'!B23</f>
        <v/>
      </c>
      <c r="C28" s="269" t="str">
        <f>'4.  Documented Occ. Scores'!K23</f>
        <v/>
      </c>
      <c r="D28" s="282"/>
      <c r="E28" s="328" t="str">
        <f>IF(A28&lt;&gt;"",VLOOKUP(A28,'6.  Severity Scores'!A$5:J$89,10,FALSE), "")</f>
        <v/>
      </c>
      <c r="F28" s="269" t="str">
        <f>IF(A28&lt;&gt;"",VLOOKUP(A28,'6.  Severity Scores'!A$5:J$89,7,FALSE), "")</f>
        <v/>
      </c>
      <c r="G28" s="300"/>
    </row>
    <row r="29" spans="1:7" s="292" customFormat="1" ht="15.75" customHeight="1">
      <c r="A29" s="278" t="str">
        <f>'4.  Documented Occ. Scores'!A24</f>
        <v/>
      </c>
      <c r="B29" s="328" t="str">
        <f>'4.  Documented Occ. Scores'!B24</f>
        <v/>
      </c>
      <c r="C29" s="269" t="str">
        <f>'4.  Documented Occ. Scores'!K24</f>
        <v/>
      </c>
      <c r="D29" s="282"/>
      <c r="E29" s="328" t="str">
        <f>IF(A29&lt;&gt;"",VLOOKUP(A29,'6.  Severity Scores'!A$5:J$89,10,FALSE), "")</f>
        <v/>
      </c>
      <c r="F29" s="269" t="str">
        <f>IF(A29&lt;&gt;"",VLOOKUP(A29,'6.  Severity Scores'!A$5:J$89,7,FALSE), "")</f>
        <v/>
      </c>
      <c r="G29" s="300"/>
    </row>
    <row r="30" spans="1:7" s="292" customFormat="1" ht="15.75" customHeight="1">
      <c r="A30" s="278" t="str">
        <f>'4.  Documented Occ. Scores'!A25</f>
        <v/>
      </c>
      <c r="B30" s="328" t="str">
        <f>'4.  Documented Occ. Scores'!B25</f>
        <v/>
      </c>
      <c r="C30" s="269" t="str">
        <f>'4.  Documented Occ. Scores'!K25</f>
        <v/>
      </c>
      <c r="D30" s="282"/>
      <c r="E30" s="328" t="str">
        <f>IF(A30&lt;&gt;"",VLOOKUP(A30,'6.  Severity Scores'!A$5:J$89,10,FALSE), "")</f>
        <v/>
      </c>
      <c r="F30" s="269" t="str">
        <f>IF(A30&lt;&gt;"",VLOOKUP(A30,'6.  Severity Scores'!A$5:J$89,7,FALSE), "")</f>
        <v/>
      </c>
      <c r="G30" s="300"/>
    </row>
    <row r="31" spans="1:7" s="292" customFormat="1" ht="15.75" customHeight="1">
      <c r="A31" s="278" t="str">
        <f>'4.  Documented Occ. Scores'!A26</f>
        <v/>
      </c>
      <c r="B31" s="328" t="str">
        <f>'4.  Documented Occ. Scores'!B26</f>
        <v/>
      </c>
      <c r="C31" s="269" t="str">
        <f>'4.  Documented Occ. Scores'!K26</f>
        <v/>
      </c>
      <c r="D31" s="282"/>
      <c r="E31" s="328" t="str">
        <f>IF(A31&lt;&gt;"",VLOOKUP(A31,'6.  Severity Scores'!A$5:J$89,10,FALSE), "")</f>
        <v/>
      </c>
      <c r="F31" s="269" t="str">
        <f>IF(A31&lt;&gt;"",VLOOKUP(A31,'6.  Severity Scores'!A$5:J$89,7,FALSE), "")</f>
        <v/>
      </c>
      <c r="G31" s="300"/>
    </row>
    <row r="32" spans="1:7" s="292" customFormat="1" ht="15.75" customHeight="1">
      <c r="A32" s="278" t="str">
        <f>'4.  Documented Occ. Scores'!A27</f>
        <v/>
      </c>
      <c r="B32" s="328" t="str">
        <f>'4.  Documented Occ. Scores'!B27</f>
        <v/>
      </c>
      <c r="C32" s="269" t="str">
        <f>'4.  Documented Occ. Scores'!K27</f>
        <v/>
      </c>
      <c r="D32" s="282"/>
      <c r="E32" s="328" t="str">
        <f>IF(A32&lt;&gt;"",VLOOKUP(A32,'6.  Severity Scores'!A$5:J$89,10,FALSE), "")</f>
        <v/>
      </c>
      <c r="F32" s="269" t="str">
        <f>IF(A32&lt;&gt;"",VLOOKUP(A32,'6.  Severity Scores'!A$5:J$89,7,FALSE), "")</f>
        <v/>
      </c>
      <c r="G32" s="300"/>
    </row>
    <row r="33" spans="1:7" s="292" customFormat="1" ht="15.75" customHeight="1">
      <c r="A33" s="278" t="str">
        <f>'4.  Documented Occ. Scores'!A28</f>
        <v/>
      </c>
      <c r="B33" s="328" t="str">
        <f>'4.  Documented Occ. Scores'!B28</f>
        <v/>
      </c>
      <c r="C33" s="269" t="str">
        <f>'4.  Documented Occ. Scores'!K28</f>
        <v/>
      </c>
      <c r="D33" s="282"/>
      <c r="E33" s="328" t="str">
        <f>IF(A33&lt;&gt;"",VLOOKUP(A33,'6.  Severity Scores'!A$5:J$89,10,FALSE), "")</f>
        <v/>
      </c>
      <c r="F33" s="269" t="str">
        <f>IF(A33&lt;&gt;"",VLOOKUP(A33,'6.  Severity Scores'!A$5:J$89,7,FALSE), "")</f>
        <v/>
      </c>
      <c r="G33" s="300"/>
    </row>
    <row r="34" spans="1:7" s="292" customFormat="1" ht="15.75" customHeight="1">
      <c r="A34" s="278" t="str">
        <f>'4.  Documented Occ. Scores'!A29</f>
        <v/>
      </c>
      <c r="B34" s="328" t="str">
        <f>'4.  Documented Occ. Scores'!B29</f>
        <v/>
      </c>
      <c r="C34" s="269" t="str">
        <f>'4.  Documented Occ. Scores'!K29</f>
        <v/>
      </c>
      <c r="D34" s="282"/>
      <c r="E34" s="328" t="str">
        <f>IF(A34&lt;&gt;"",VLOOKUP(A34,'6.  Severity Scores'!A$5:J$89,10,FALSE), "")</f>
        <v/>
      </c>
      <c r="F34" s="269" t="str">
        <f>IF(A34&lt;&gt;"",VLOOKUP(A34,'6.  Severity Scores'!A$5:J$89,7,FALSE), "")</f>
        <v/>
      </c>
      <c r="G34" s="300"/>
    </row>
    <row r="35" spans="1:7" s="292" customFormat="1" ht="15.75" customHeight="1">
      <c r="A35" s="278" t="str">
        <f>'4.  Documented Occ. Scores'!A30</f>
        <v/>
      </c>
      <c r="B35" s="328" t="str">
        <f>'4.  Documented Occ. Scores'!B30</f>
        <v/>
      </c>
      <c r="C35" s="269" t="str">
        <f>'4.  Documented Occ. Scores'!K30</f>
        <v/>
      </c>
      <c r="D35" s="282"/>
      <c r="E35" s="328" t="str">
        <f>IF(A35&lt;&gt;"",VLOOKUP(A35,'6.  Severity Scores'!A$5:J$89,10,FALSE), "")</f>
        <v/>
      </c>
      <c r="F35" s="269" t="str">
        <f>IF(A35&lt;&gt;"",VLOOKUP(A35,'6.  Severity Scores'!A$5:J$89,7,FALSE), "")</f>
        <v/>
      </c>
      <c r="G35" s="300"/>
    </row>
    <row r="36" spans="1:7" s="292" customFormat="1" ht="15.75" customHeight="1">
      <c r="A36" s="278" t="str">
        <f>'4.  Documented Occ. Scores'!A31</f>
        <v/>
      </c>
      <c r="B36" s="328" t="str">
        <f>'4.  Documented Occ. Scores'!B31</f>
        <v/>
      </c>
      <c r="C36" s="269" t="str">
        <f>'4.  Documented Occ. Scores'!K31</f>
        <v/>
      </c>
      <c r="D36" s="282"/>
      <c r="E36" s="328" t="str">
        <f>IF(A36&lt;&gt;"",VLOOKUP(A36,'6.  Severity Scores'!A$5:J$89,10,FALSE), "")</f>
        <v/>
      </c>
      <c r="F36" s="269" t="str">
        <f>IF(A36&lt;&gt;"",VLOOKUP(A36,'6.  Severity Scores'!A$5:J$89,7,FALSE), "")</f>
        <v/>
      </c>
      <c r="G36" s="300"/>
    </row>
    <row r="37" spans="1:7" s="292" customFormat="1" ht="15.75" customHeight="1">
      <c r="A37" s="278" t="str">
        <f>'4.  Documented Occ. Scores'!A32</f>
        <v/>
      </c>
      <c r="B37" s="328" t="str">
        <f>'4.  Documented Occ. Scores'!B32</f>
        <v/>
      </c>
      <c r="C37" s="269" t="str">
        <f>'4.  Documented Occ. Scores'!K32</f>
        <v/>
      </c>
      <c r="D37" s="282"/>
      <c r="E37" s="328" t="str">
        <f>IF(A37&lt;&gt;"",VLOOKUP(A37,'6.  Severity Scores'!A$5:J$89,10,FALSE), "")</f>
        <v/>
      </c>
      <c r="F37" s="269" t="str">
        <f>IF(A37&lt;&gt;"",VLOOKUP(A37,'6.  Severity Scores'!A$5:J$89,7,FALSE), "")</f>
        <v/>
      </c>
      <c r="G37" s="300"/>
    </row>
    <row r="38" spans="1:7" s="292" customFormat="1" ht="15.75" customHeight="1">
      <c r="A38" s="278" t="str">
        <f>'4.  Documented Occ. Scores'!A33</f>
        <v/>
      </c>
      <c r="B38" s="328" t="str">
        <f>'4.  Documented Occ. Scores'!B33</f>
        <v/>
      </c>
      <c r="C38" s="269" t="str">
        <f>'4.  Documented Occ. Scores'!K33</f>
        <v/>
      </c>
      <c r="D38" s="282"/>
      <c r="E38" s="328" t="str">
        <f>IF(A38&lt;&gt;"",VLOOKUP(A38,'6.  Severity Scores'!A$5:J$89,10,FALSE), "")</f>
        <v/>
      </c>
      <c r="F38" s="269" t="str">
        <f>IF(A38&lt;&gt;"",VLOOKUP(A38,'6.  Severity Scores'!A$5:J$89,7,FALSE), "")</f>
        <v/>
      </c>
      <c r="G38" s="300"/>
    </row>
    <row r="39" spans="1:7" s="292" customFormat="1" ht="15.75" customHeight="1">
      <c r="A39" s="278" t="str">
        <f>'4.  Documented Occ. Scores'!A34</f>
        <v/>
      </c>
      <c r="B39" s="328" t="str">
        <f>'4.  Documented Occ. Scores'!B34</f>
        <v/>
      </c>
      <c r="C39" s="269" t="str">
        <f>'4.  Documented Occ. Scores'!K34</f>
        <v/>
      </c>
      <c r="D39" s="282"/>
      <c r="E39" s="328" t="str">
        <f>IF(A39&lt;&gt;"",VLOOKUP(A39,'6.  Severity Scores'!A$5:J$89,10,FALSE), "")</f>
        <v/>
      </c>
      <c r="F39" s="269" t="str">
        <f>IF(A39&lt;&gt;"",VLOOKUP(A39,'6.  Severity Scores'!A$5:J$89,7,FALSE), "")</f>
        <v/>
      </c>
      <c r="G39" s="300"/>
    </row>
    <row r="40" spans="1:7" s="292" customFormat="1" ht="15.75" customHeight="1">
      <c r="A40" s="278" t="str">
        <f>'4.  Documented Occ. Scores'!A35</f>
        <v/>
      </c>
      <c r="B40" s="328" t="str">
        <f>'4.  Documented Occ. Scores'!B35</f>
        <v/>
      </c>
      <c r="C40" s="269" t="str">
        <f>'4.  Documented Occ. Scores'!K35</f>
        <v/>
      </c>
      <c r="D40" s="282"/>
      <c r="E40" s="328" t="str">
        <f>IF(A40&lt;&gt;"",VLOOKUP(A40,'6.  Severity Scores'!A$5:J$89,10,FALSE), "")</f>
        <v/>
      </c>
      <c r="F40" s="269" t="str">
        <f>IF(A40&lt;&gt;"",VLOOKUP(A40,'6.  Severity Scores'!A$5:J$89,7,FALSE), "")</f>
        <v/>
      </c>
      <c r="G40" s="300"/>
    </row>
    <row r="41" spans="1:7" s="292" customFormat="1" ht="15.75" customHeight="1">
      <c r="A41" s="278" t="str">
        <f>'4.  Documented Occ. Scores'!A36</f>
        <v/>
      </c>
      <c r="B41" s="328" t="str">
        <f>'4.  Documented Occ. Scores'!B36</f>
        <v/>
      </c>
      <c r="C41" s="269" t="str">
        <f>'4.  Documented Occ. Scores'!K36</f>
        <v/>
      </c>
      <c r="D41" s="282"/>
      <c r="E41" s="328" t="str">
        <f>IF(A41&lt;&gt;"",VLOOKUP(A41,'6.  Severity Scores'!A$5:J$89,10,FALSE), "")</f>
        <v/>
      </c>
      <c r="F41" s="269" t="str">
        <f>IF(A41&lt;&gt;"",VLOOKUP(A41,'6.  Severity Scores'!A$5:J$89,7,FALSE), "")</f>
        <v/>
      </c>
      <c r="G41" s="300"/>
    </row>
    <row r="42" spans="1:7" s="292" customFormat="1" ht="15.75" customHeight="1">
      <c r="A42" s="278" t="str">
        <f>'4.  Documented Occ. Scores'!A37</f>
        <v/>
      </c>
      <c r="B42" s="328" t="str">
        <f>'4.  Documented Occ. Scores'!B37</f>
        <v/>
      </c>
      <c r="C42" s="269" t="str">
        <f>'4.  Documented Occ. Scores'!K37</f>
        <v/>
      </c>
      <c r="D42" s="282"/>
      <c r="E42" s="328" t="str">
        <f>IF(A42&lt;&gt;"",VLOOKUP(A42,'6.  Severity Scores'!A$5:J$89,10,FALSE), "")</f>
        <v/>
      </c>
      <c r="F42" s="269" t="str">
        <f>IF(A42&lt;&gt;"",VLOOKUP(A42,'6.  Severity Scores'!A$5:J$89,7,FALSE), "")</f>
        <v/>
      </c>
      <c r="G42" s="300"/>
    </row>
    <row r="43" spans="1:7" s="292" customFormat="1" ht="15.75" customHeight="1">
      <c r="A43" s="278" t="str">
        <f>'4.  Documented Occ. Scores'!A38</f>
        <v/>
      </c>
      <c r="B43" s="328" t="str">
        <f>'4.  Documented Occ. Scores'!B38</f>
        <v/>
      </c>
      <c r="C43" s="269" t="str">
        <f>'4.  Documented Occ. Scores'!K38</f>
        <v/>
      </c>
      <c r="D43" s="282"/>
      <c r="E43" s="328" t="str">
        <f>IF(A43&lt;&gt;"",VLOOKUP(A43,'6.  Severity Scores'!A$5:J$89,10,FALSE), "")</f>
        <v/>
      </c>
      <c r="F43" s="269" t="str">
        <f>IF(A43&lt;&gt;"",VLOOKUP(A43,'6.  Severity Scores'!A$5:J$89,7,FALSE), "")</f>
        <v/>
      </c>
      <c r="G43" s="300"/>
    </row>
    <row r="44" spans="1:7" s="292" customFormat="1" ht="15.75" customHeight="1">
      <c r="A44" s="278" t="str">
        <f>'4.  Documented Occ. Scores'!A39</f>
        <v/>
      </c>
      <c r="B44" s="328" t="str">
        <f>'4.  Documented Occ. Scores'!B39</f>
        <v/>
      </c>
      <c r="C44" s="269" t="str">
        <f>'4.  Documented Occ. Scores'!K39</f>
        <v/>
      </c>
      <c r="D44" s="282"/>
      <c r="E44" s="328" t="str">
        <f>IF(A44&lt;&gt;"",VLOOKUP(A44,'6.  Severity Scores'!A$5:J$89,10,FALSE), "")</f>
        <v/>
      </c>
      <c r="F44" s="269" t="str">
        <f>IF(A44&lt;&gt;"",VLOOKUP(A44,'6.  Severity Scores'!A$5:J$89,7,FALSE), "")</f>
        <v/>
      </c>
      <c r="G44" s="300"/>
    </row>
    <row r="45" spans="1:7" s="292" customFormat="1" ht="15.75" customHeight="1">
      <c r="A45" s="278" t="str">
        <f>'4.  Documented Occ. Scores'!A40</f>
        <v/>
      </c>
      <c r="B45" s="328" t="str">
        <f>'4.  Documented Occ. Scores'!B40</f>
        <v/>
      </c>
      <c r="C45" s="269" t="str">
        <f>'4.  Documented Occ. Scores'!K40</f>
        <v/>
      </c>
      <c r="D45" s="282"/>
      <c r="E45" s="328" t="str">
        <f>IF(A45&lt;&gt;"",VLOOKUP(A45,'6.  Severity Scores'!A$5:J$89,10,FALSE), "")</f>
        <v/>
      </c>
      <c r="F45" s="269" t="str">
        <f>IF(A45&lt;&gt;"",VLOOKUP(A45,'6.  Severity Scores'!A$5:J$89,7,FALSE), "")</f>
        <v/>
      </c>
      <c r="G45" s="300"/>
    </row>
    <row r="46" spans="1:7" s="292" customFormat="1" ht="15.75" customHeight="1">
      <c r="A46" s="278" t="str">
        <f>'4.  Documented Occ. Scores'!A41</f>
        <v/>
      </c>
      <c r="B46" s="328" t="str">
        <f>'4.  Documented Occ. Scores'!B41</f>
        <v/>
      </c>
      <c r="C46" s="269" t="str">
        <f>'4.  Documented Occ. Scores'!K41</f>
        <v/>
      </c>
      <c r="D46" s="282"/>
      <c r="E46" s="328" t="str">
        <f>IF(A46&lt;&gt;"",VLOOKUP(A46,'6.  Severity Scores'!A$5:J$89,10,FALSE), "")</f>
        <v/>
      </c>
      <c r="F46" s="269" t="str">
        <f>IF(A46&lt;&gt;"",VLOOKUP(A46,'6.  Severity Scores'!A$5:J$89,7,FALSE), "")</f>
        <v/>
      </c>
      <c r="G46" s="300"/>
    </row>
    <row r="47" spans="1:7" s="292" customFormat="1" ht="15.75" customHeight="1">
      <c r="A47" s="278" t="str">
        <f>'4.  Documented Occ. Scores'!A42</f>
        <v/>
      </c>
      <c r="B47" s="328" t="str">
        <f>'4.  Documented Occ. Scores'!B42</f>
        <v/>
      </c>
      <c r="C47" s="269" t="str">
        <f>'4.  Documented Occ. Scores'!K42</f>
        <v/>
      </c>
      <c r="D47" s="282"/>
      <c r="E47" s="328" t="str">
        <f>IF(A47&lt;&gt;"",VLOOKUP(A47,'6.  Severity Scores'!A$5:J$89,10,FALSE), "")</f>
        <v/>
      </c>
      <c r="F47" s="269" t="str">
        <f>IF(A47&lt;&gt;"",VLOOKUP(A47,'6.  Severity Scores'!A$5:J$89,7,FALSE), "")</f>
        <v/>
      </c>
      <c r="G47" s="300"/>
    </row>
    <row r="48" spans="1:7" s="292" customFormat="1" ht="15.75" customHeight="1">
      <c r="A48" s="278" t="str">
        <f>'4.  Documented Occ. Scores'!A43</f>
        <v/>
      </c>
      <c r="B48" s="328" t="str">
        <f>'4.  Documented Occ. Scores'!B43</f>
        <v/>
      </c>
      <c r="C48" s="269" t="str">
        <f>'4.  Documented Occ. Scores'!K43</f>
        <v/>
      </c>
      <c r="D48" s="282"/>
      <c r="E48" s="328" t="str">
        <f>IF(A48&lt;&gt;"",VLOOKUP(A48,'6.  Severity Scores'!A$5:J$89,10,FALSE), "")</f>
        <v/>
      </c>
      <c r="F48" s="269" t="str">
        <f>IF(A48&lt;&gt;"",VLOOKUP(A48,'6.  Severity Scores'!A$5:J$89,7,FALSE), "")</f>
        <v/>
      </c>
      <c r="G48" s="300"/>
    </row>
    <row r="49" spans="1:7" s="292" customFormat="1" ht="15.75" customHeight="1">
      <c r="A49" s="278" t="str">
        <f>'4.  Documented Occ. Scores'!A44</f>
        <v/>
      </c>
      <c r="B49" s="328" t="str">
        <f>'4.  Documented Occ. Scores'!B44</f>
        <v/>
      </c>
      <c r="C49" s="269" t="str">
        <f>'4.  Documented Occ. Scores'!K44</f>
        <v/>
      </c>
      <c r="D49" s="282"/>
      <c r="E49" s="328" t="str">
        <f>IF(A49&lt;&gt;"",VLOOKUP(A49,'6.  Severity Scores'!A$5:J$89,10,FALSE), "")</f>
        <v/>
      </c>
      <c r="F49" s="269" t="str">
        <f>IF(A49&lt;&gt;"",VLOOKUP(A49,'6.  Severity Scores'!A$5:J$89,7,FALSE), "")</f>
        <v/>
      </c>
      <c r="G49" s="300"/>
    </row>
    <row r="50" spans="1:7" s="292" customFormat="1" ht="15.75" customHeight="1">
      <c r="A50" s="278" t="str">
        <f>'4.  Documented Occ. Scores'!A45</f>
        <v/>
      </c>
      <c r="B50" s="328" t="str">
        <f>'4.  Documented Occ. Scores'!B45</f>
        <v/>
      </c>
      <c r="C50" s="269" t="str">
        <f>'4.  Documented Occ. Scores'!K45</f>
        <v/>
      </c>
      <c r="D50" s="282"/>
      <c r="E50" s="328" t="str">
        <f>IF(A50&lt;&gt;"",VLOOKUP(A50,'6.  Severity Scores'!A$5:J$89,10,FALSE), "")</f>
        <v/>
      </c>
      <c r="F50" s="269" t="str">
        <f>IF(A50&lt;&gt;"",VLOOKUP(A50,'6.  Severity Scores'!A$5:J$89,7,FALSE), "")</f>
        <v/>
      </c>
      <c r="G50" s="300"/>
    </row>
    <row r="51" spans="1:7" s="292" customFormat="1" ht="15.75" customHeight="1">
      <c r="A51" s="278" t="str">
        <f>'4.  Documented Occ. Scores'!A46</f>
        <v/>
      </c>
      <c r="B51" s="328" t="str">
        <f>'4.  Documented Occ. Scores'!B46</f>
        <v/>
      </c>
      <c r="C51" s="269" t="str">
        <f>'4.  Documented Occ. Scores'!K46</f>
        <v/>
      </c>
      <c r="D51" s="282"/>
      <c r="E51" s="328" t="str">
        <f>IF(A51&lt;&gt;"",VLOOKUP(A51,'6.  Severity Scores'!A$5:J$89,10,FALSE), "")</f>
        <v/>
      </c>
      <c r="F51" s="269" t="str">
        <f>IF(A51&lt;&gt;"",VLOOKUP(A51,'6.  Severity Scores'!A$5:J$89,7,FALSE), "")</f>
        <v/>
      </c>
      <c r="G51" s="300"/>
    </row>
    <row r="52" spans="1:7" s="292" customFormat="1" ht="15.75" customHeight="1">
      <c r="A52" s="278" t="str">
        <f>'4.  Documented Occ. Scores'!A47</f>
        <v/>
      </c>
      <c r="B52" s="328" t="str">
        <f>'4.  Documented Occ. Scores'!B47</f>
        <v/>
      </c>
      <c r="C52" s="269" t="str">
        <f>'4.  Documented Occ. Scores'!K47</f>
        <v/>
      </c>
      <c r="D52" s="282"/>
      <c r="E52" s="328" t="str">
        <f>IF(A52&lt;&gt;"",VLOOKUP(A52,'6.  Severity Scores'!A$5:J$89,10,FALSE), "")</f>
        <v/>
      </c>
      <c r="F52" s="269" t="str">
        <f>IF(A52&lt;&gt;"",VLOOKUP(A52,'6.  Severity Scores'!A$5:J$89,7,FALSE), "")</f>
        <v/>
      </c>
      <c r="G52" s="300"/>
    </row>
    <row r="53" spans="1:7" s="292" customFormat="1" ht="15.75" customHeight="1">
      <c r="A53" s="278" t="str">
        <f>'4.  Documented Occ. Scores'!A48</f>
        <v/>
      </c>
      <c r="B53" s="328" t="str">
        <f>'4.  Documented Occ. Scores'!B48</f>
        <v/>
      </c>
      <c r="C53" s="269" t="str">
        <f>'4.  Documented Occ. Scores'!K48</f>
        <v/>
      </c>
      <c r="D53" s="282"/>
      <c r="E53" s="328" t="str">
        <f>IF(A53&lt;&gt;"",VLOOKUP(A53,'6.  Severity Scores'!A$5:J$89,10,FALSE), "")</f>
        <v/>
      </c>
      <c r="F53" s="269" t="str">
        <f>IF(A53&lt;&gt;"",VLOOKUP(A53,'6.  Severity Scores'!A$5:J$89,7,FALSE), "")</f>
        <v/>
      </c>
      <c r="G53" s="300"/>
    </row>
    <row r="54" spans="1:7" s="292" customFormat="1" ht="15.75" customHeight="1">
      <c r="A54" s="278" t="str">
        <f>'4.  Documented Occ. Scores'!A49</f>
        <v/>
      </c>
      <c r="B54" s="328" t="str">
        <f>'4.  Documented Occ. Scores'!B49</f>
        <v/>
      </c>
      <c r="C54" s="269" t="str">
        <f>'4.  Documented Occ. Scores'!K49</f>
        <v/>
      </c>
      <c r="D54" s="282"/>
      <c r="E54" s="328" t="str">
        <f>IF(A54&lt;&gt;"",VLOOKUP(A54,'6.  Severity Scores'!A$5:J$89,10,FALSE), "")</f>
        <v/>
      </c>
      <c r="F54" s="269" t="str">
        <f>IF(A54&lt;&gt;"",VLOOKUP(A54,'6.  Severity Scores'!A$5:J$89,7,FALSE), "")</f>
        <v/>
      </c>
      <c r="G54" s="300"/>
    </row>
    <row r="55" spans="1:7" s="292" customFormat="1" ht="15.75" customHeight="1">
      <c r="A55" s="278" t="str">
        <f>'4.  Documented Occ. Scores'!A50</f>
        <v/>
      </c>
      <c r="B55" s="328" t="str">
        <f>'4.  Documented Occ. Scores'!B50</f>
        <v/>
      </c>
      <c r="C55" s="269" t="str">
        <f>'4.  Documented Occ. Scores'!K50</f>
        <v/>
      </c>
      <c r="D55" s="282"/>
      <c r="E55" s="328" t="str">
        <f>IF(A55&lt;&gt;"",VLOOKUP(A55,'6.  Severity Scores'!A$5:J$89,10,FALSE), "")</f>
        <v/>
      </c>
      <c r="F55" s="269" t="str">
        <f>IF(A55&lt;&gt;"",VLOOKUP(A55,'6.  Severity Scores'!A$5:J$89,7,FALSE), "")</f>
        <v/>
      </c>
      <c r="G55" s="300"/>
    </row>
    <row r="56" spans="1:7" s="292" customFormat="1" ht="15.75" customHeight="1">
      <c r="A56" s="278" t="str">
        <f>'4.  Documented Occ. Scores'!A51</f>
        <v/>
      </c>
      <c r="B56" s="328" t="str">
        <f>'4.  Documented Occ. Scores'!B51</f>
        <v/>
      </c>
      <c r="C56" s="269" t="str">
        <f>'4.  Documented Occ. Scores'!K51</f>
        <v/>
      </c>
      <c r="D56" s="282"/>
      <c r="E56" s="328" t="str">
        <f>IF(A56&lt;&gt;"",VLOOKUP(A56,'6.  Severity Scores'!A$5:J$89,10,FALSE), "")</f>
        <v/>
      </c>
      <c r="F56" s="269" t="str">
        <f>IF(A56&lt;&gt;"",VLOOKUP(A56,'6.  Severity Scores'!A$5:J$89,7,FALSE), "")</f>
        <v/>
      </c>
      <c r="G56" s="300"/>
    </row>
    <row r="57" spans="1:7" s="292" customFormat="1" ht="15.75" customHeight="1">
      <c r="A57" s="278" t="str">
        <f>'4.  Documented Occ. Scores'!A52</f>
        <v/>
      </c>
      <c r="B57" s="328" t="str">
        <f>'4.  Documented Occ. Scores'!B52</f>
        <v/>
      </c>
      <c r="C57" s="269" t="str">
        <f>'4.  Documented Occ. Scores'!K52</f>
        <v/>
      </c>
      <c r="D57" s="282"/>
      <c r="E57" s="328" t="str">
        <f>IF(A57&lt;&gt;"",VLOOKUP(A57,'6.  Severity Scores'!A$5:J$89,10,FALSE), "")</f>
        <v/>
      </c>
      <c r="F57" s="269" t="str">
        <f>IF(A57&lt;&gt;"",VLOOKUP(A57,'6.  Severity Scores'!A$5:J$89,7,FALSE), "")</f>
        <v/>
      </c>
      <c r="G57" s="300"/>
    </row>
    <row r="58" spans="1:7" s="292" customFormat="1" ht="15.75" customHeight="1">
      <c r="A58" s="278" t="str">
        <f>'4.  Documented Occ. Scores'!A53</f>
        <v/>
      </c>
      <c r="B58" s="328" t="str">
        <f>'4.  Documented Occ. Scores'!B53</f>
        <v/>
      </c>
      <c r="C58" s="269" t="str">
        <f>'4.  Documented Occ. Scores'!K53</f>
        <v/>
      </c>
      <c r="D58" s="282"/>
      <c r="E58" s="328" t="str">
        <f>IF(A58&lt;&gt;"",VLOOKUP(A58,'6.  Severity Scores'!A$5:J$89,10,FALSE), "")</f>
        <v/>
      </c>
      <c r="F58" s="269" t="str">
        <f>IF(A58&lt;&gt;"",VLOOKUP(A58,'6.  Severity Scores'!A$5:J$89,7,FALSE), "")</f>
        <v/>
      </c>
      <c r="G58" s="300"/>
    </row>
    <row r="59" spans="1:7" s="292" customFormat="1" ht="15.75" customHeight="1">
      <c r="A59" s="278" t="str">
        <f>'4.  Documented Occ. Scores'!A54</f>
        <v/>
      </c>
      <c r="B59" s="328" t="str">
        <f>'4.  Documented Occ. Scores'!B54</f>
        <v/>
      </c>
      <c r="C59" s="269" t="str">
        <f>'4.  Documented Occ. Scores'!K54</f>
        <v/>
      </c>
      <c r="D59" s="282"/>
      <c r="E59" s="328" t="str">
        <f>IF(A59&lt;&gt;"",VLOOKUP(A59,'6.  Severity Scores'!A$5:J$89,10,FALSE), "")</f>
        <v/>
      </c>
      <c r="F59" s="269" t="str">
        <f>IF(A59&lt;&gt;"",VLOOKUP(A59,'6.  Severity Scores'!A$5:J$89,7,FALSE), "")</f>
        <v/>
      </c>
      <c r="G59" s="300"/>
    </row>
    <row r="60" spans="1:7" s="292" customFormat="1" ht="15.75" customHeight="1">
      <c r="A60" s="278" t="str">
        <f>'4.  Documented Occ. Scores'!A55</f>
        <v/>
      </c>
      <c r="B60" s="328" t="str">
        <f>'4.  Documented Occ. Scores'!B55</f>
        <v/>
      </c>
      <c r="C60" s="269" t="str">
        <f>'4.  Documented Occ. Scores'!K55</f>
        <v/>
      </c>
      <c r="D60" s="282"/>
      <c r="E60" s="328" t="str">
        <f>IF(A60&lt;&gt;"",VLOOKUP(A60,'6.  Severity Scores'!A$5:J$89,10,FALSE), "")</f>
        <v/>
      </c>
      <c r="F60" s="269" t="str">
        <f>IF(A60&lt;&gt;"",VLOOKUP(A60,'6.  Severity Scores'!A$5:J$89,7,FALSE), "")</f>
        <v/>
      </c>
      <c r="G60" s="300"/>
    </row>
    <row r="61" spans="1:7" s="292" customFormat="1" ht="15.75" customHeight="1">
      <c r="A61" s="278" t="str">
        <f>'4.  Documented Occ. Scores'!A56</f>
        <v/>
      </c>
      <c r="B61" s="328" t="str">
        <f>'4.  Documented Occ. Scores'!B56</f>
        <v/>
      </c>
      <c r="C61" s="269" t="str">
        <f>'4.  Documented Occ. Scores'!K56</f>
        <v/>
      </c>
      <c r="D61" s="282"/>
      <c r="E61" s="328" t="str">
        <f>IF(A61&lt;&gt;"",VLOOKUP(A61,'6.  Severity Scores'!A$5:J$89,10,FALSE), "")</f>
        <v/>
      </c>
      <c r="F61" s="269" t="str">
        <f>IF(A61&lt;&gt;"",VLOOKUP(A61,'6.  Severity Scores'!A$5:J$89,7,FALSE), "")</f>
        <v/>
      </c>
      <c r="G61" s="300"/>
    </row>
    <row r="62" spans="1:7" s="292" customFormat="1" ht="15.75" customHeight="1">
      <c r="A62" s="278" t="str">
        <f>'4.  Documented Occ. Scores'!A57</f>
        <v/>
      </c>
      <c r="B62" s="328" t="str">
        <f>'4.  Documented Occ. Scores'!B57</f>
        <v/>
      </c>
      <c r="C62" s="269" t="str">
        <f>'4.  Documented Occ. Scores'!K57</f>
        <v/>
      </c>
      <c r="D62" s="282"/>
      <c r="E62" s="328" t="str">
        <f>IF(A62&lt;&gt;"",VLOOKUP(A62,'6.  Severity Scores'!A$5:J$89,10,FALSE), "")</f>
        <v/>
      </c>
      <c r="F62" s="269" t="str">
        <f>IF(A62&lt;&gt;"",VLOOKUP(A62,'6.  Severity Scores'!A$5:J$89,7,FALSE), "")</f>
        <v/>
      </c>
      <c r="G62" s="300"/>
    </row>
    <row r="63" spans="1:7" s="292" customFormat="1" ht="15.75" customHeight="1">
      <c r="A63" s="278" t="str">
        <f>'4.  Documented Occ. Scores'!A58</f>
        <v/>
      </c>
      <c r="B63" s="328" t="str">
        <f>'4.  Documented Occ. Scores'!B58</f>
        <v/>
      </c>
      <c r="C63" s="269" t="str">
        <f>'4.  Documented Occ. Scores'!K58</f>
        <v/>
      </c>
      <c r="D63" s="282"/>
      <c r="E63" s="328" t="str">
        <f>IF(A63&lt;&gt;"",VLOOKUP(A63,'6.  Severity Scores'!A$5:J$89,10,FALSE), "")</f>
        <v/>
      </c>
      <c r="F63" s="269" t="str">
        <f>IF(A63&lt;&gt;"",VLOOKUP(A63,'6.  Severity Scores'!A$5:J$89,7,FALSE), "")</f>
        <v/>
      </c>
      <c r="G63" s="300"/>
    </row>
    <row r="64" spans="1:7" s="292" customFormat="1" ht="15.75" customHeight="1">
      <c r="A64" s="278" t="str">
        <f>'4.  Documented Occ. Scores'!A59</f>
        <v/>
      </c>
      <c r="B64" s="328" t="str">
        <f>'4.  Documented Occ. Scores'!B59</f>
        <v/>
      </c>
      <c r="C64" s="269" t="str">
        <f>'4.  Documented Occ. Scores'!K59</f>
        <v/>
      </c>
      <c r="D64" s="282"/>
      <c r="E64" s="328" t="str">
        <f>IF(A64&lt;&gt;"",VLOOKUP(A64,'6.  Severity Scores'!A$5:J$89,10,FALSE), "")</f>
        <v/>
      </c>
      <c r="F64" s="269" t="str">
        <f>IF(A64&lt;&gt;"",VLOOKUP(A64,'6.  Severity Scores'!A$5:J$89,7,FALSE), "")</f>
        <v/>
      </c>
      <c r="G64" s="300"/>
    </row>
    <row r="65" spans="1:7" s="292" customFormat="1" ht="15.75" customHeight="1">
      <c r="A65" s="278" t="str">
        <f>'4.  Documented Occ. Scores'!A60</f>
        <v/>
      </c>
      <c r="B65" s="328" t="str">
        <f>'4.  Documented Occ. Scores'!B60</f>
        <v/>
      </c>
      <c r="C65" s="269"/>
      <c r="D65" s="282"/>
      <c r="E65" s="328" t="str">
        <f>IF(A65&lt;&gt;"",VLOOKUP(A65,'6.  Severity Scores'!A$5:J$89,10,FALSE), "")</f>
        <v/>
      </c>
      <c r="F65" s="269" t="str">
        <f>IF(A65&lt;&gt;"",VLOOKUP(A65,'6.  Severity Scores'!A$5:J$89,7,FALSE), "")</f>
        <v/>
      </c>
      <c r="G65" s="300"/>
    </row>
    <row r="66" spans="1:7" s="292" customFormat="1" ht="15.75" customHeight="1">
      <c r="A66" s="278" t="str">
        <f>'4.  Documented Occ. Scores'!A61</f>
        <v/>
      </c>
      <c r="B66" s="328" t="str">
        <f>'4.  Documented Occ. Scores'!B61</f>
        <v/>
      </c>
      <c r="C66" s="269"/>
      <c r="D66" s="282"/>
      <c r="E66" s="328" t="str">
        <f>IF(A66&lt;&gt;"",VLOOKUP(A66,'6.  Severity Scores'!A$5:J$89,10,FALSE), "")</f>
        <v/>
      </c>
      <c r="F66" s="269" t="str">
        <f>IF(A66&lt;&gt;"",VLOOKUP(A66,'6.  Severity Scores'!A$5:J$89,7,FALSE), "")</f>
        <v/>
      </c>
      <c r="G66" s="300"/>
    </row>
    <row r="67" spans="1:7" s="294" customFormat="1" ht="15.75" customHeight="1" thickBot="1">
      <c r="A67" s="279" t="str">
        <f>'4.  Documented Occ. Scores'!A62</f>
        <v/>
      </c>
      <c r="B67" s="328" t="str">
        <f>'4.  Documented Occ. Scores'!B62</f>
        <v/>
      </c>
      <c r="C67" s="270"/>
      <c r="D67" s="282"/>
      <c r="E67" s="328" t="str">
        <f>IF(A67&lt;&gt;"",VLOOKUP(A67,'6.  Severity Scores'!A$5:J$89,10,FALSE), "")</f>
        <v/>
      </c>
      <c r="F67" s="269" t="str">
        <f>IF(A67&lt;&gt;"",VLOOKUP(A67,'6.  Severity Scores'!A$5:J$89,7,FALSE), "")</f>
        <v/>
      </c>
      <c r="G67" s="302"/>
    </row>
    <row r="68" spans="1:7" ht="15.75" customHeight="1">
      <c r="A68" s="271" t="str">
        <f>'4.  Documented Occ. Scores'!A63</f>
        <v/>
      </c>
      <c r="B68" s="333"/>
      <c r="C68" s="272"/>
      <c r="D68" s="272"/>
      <c r="E68" s="273" t="str">
        <f>IF(A68&lt;&gt;"",VLOOKUP(A68,'6.  Severity Scores'!A$5:G$82,7,TRUE), "")</f>
        <v/>
      </c>
      <c r="F68" s="273"/>
    </row>
    <row r="69" spans="1:7" ht="15.75" customHeight="1">
      <c r="A69" s="271" t="str">
        <f>'4.  Documented Occ. Scores'!A64</f>
        <v/>
      </c>
      <c r="B69" s="333"/>
      <c r="C69" s="272"/>
      <c r="D69" s="272"/>
      <c r="E69" s="273" t="str">
        <f>IF(A69&lt;&gt;"",VLOOKUP(A69,'6.  Severity Scores'!A$5:G$82,7,TRUE), "")</f>
        <v/>
      </c>
      <c r="F69" s="273"/>
    </row>
    <row r="70" spans="1:7" ht="15.75" customHeight="1">
      <c r="A70" s="271" t="str">
        <f>'4.  Documented Occ. Scores'!A65</f>
        <v/>
      </c>
      <c r="B70" s="333"/>
      <c r="C70" s="272"/>
      <c r="D70" s="272"/>
      <c r="E70" s="273" t="str">
        <f>IF(A70&lt;&gt;"",VLOOKUP(A70,'6.  Severity Scores'!A$5:G$82,7,TRUE), "")</f>
        <v/>
      </c>
      <c r="F70" s="273"/>
    </row>
    <row r="71" spans="1:7" ht="15.75" customHeight="1">
      <c r="A71" s="271" t="str">
        <f>'4.  Documented Occ. Scores'!A66</f>
        <v/>
      </c>
      <c r="B71" s="333"/>
      <c r="C71" s="272"/>
      <c r="D71" s="272"/>
      <c r="E71" s="273" t="str">
        <f>IF(A71&lt;&gt;"",VLOOKUP(A71,'6.  Severity Scores'!A$5:G$82,7,TRUE), "")</f>
        <v/>
      </c>
      <c r="F71" s="273"/>
    </row>
    <row r="72" spans="1:7" ht="15.75" customHeight="1">
      <c r="A72" s="271" t="str">
        <f>'4.  Documented Occ. Scores'!A67</f>
        <v/>
      </c>
      <c r="B72" s="333"/>
      <c r="C72" s="272"/>
      <c r="D72" s="272"/>
      <c r="E72" s="273" t="str">
        <f>IF(A72&lt;&gt;"",VLOOKUP(A72,'6.  Severity Scores'!A$5:G$82,7,TRUE), "")</f>
        <v/>
      </c>
      <c r="F72" s="273"/>
    </row>
    <row r="73" spans="1:7" ht="15.75" customHeight="1">
      <c r="A73" s="271" t="str">
        <f>'4.  Documented Occ. Scores'!A68</f>
        <v/>
      </c>
      <c r="B73" s="333"/>
      <c r="C73" s="272"/>
      <c r="D73" s="272"/>
      <c r="E73" s="273" t="str">
        <f>IF(A73&lt;&gt;"",VLOOKUP(A73,'6.  Severity Scores'!A$5:G$82,7,TRUE), "")</f>
        <v/>
      </c>
      <c r="F73" s="273"/>
    </row>
    <row r="74" spans="1:7" ht="15.75" customHeight="1">
      <c r="A74" s="271" t="str">
        <f>'4.  Documented Occ. Scores'!A69</f>
        <v/>
      </c>
      <c r="B74" s="333"/>
      <c r="C74" s="272"/>
      <c r="D74" s="272"/>
      <c r="E74" s="273" t="str">
        <f>IF(A74&lt;&gt;"",VLOOKUP(A74,'6.  Severity Scores'!A$5:G$82,7,TRUE), "")</f>
        <v/>
      </c>
      <c r="F74" s="273"/>
    </row>
    <row r="75" spans="1:7" ht="15.75" customHeight="1">
      <c r="A75" s="271" t="str">
        <f>'4.  Documented Occ. Scores'!A70</f>
        <v/>
      </c>
      <c r="B75" s="333"/>
      <c r="C75" s="272"/>
      <c r="D75" s="272"/>
      <c r="E75" s="273" t="str">
        <f>IF(A75&lt;&gt;"",VLOOKUP(A75,'6.  Severity Scores'!A$5:G$82,7,TRUE), "")</f>
        <v/>
      </c>
      <c r="F75" s="273"/>
    </row>
    <row r="76" spans="1:7" ht="15.75" customHeight="1">
      <c r="A76" s="271" t="str">
        <f>'4.  Documented Occ. Scores'!A71</f>
        <v/>
      </c>
      <c r="B76" s="333"/>
      <c r="C76" s="272"/>
      <c r="D76" s="272"/>
      <c r="E76" s="273" t="str">
        <f>IF(A76&lt;&gt;"",VLOOKUP(A76,'6.  Severity Scores'!A$5:G$82,7,TRUE), "")</f>
        <v/>
      </c>
      <c r="F76" s="273"/>
    </row>
    <row r="77" spans="1:7" ht="15.75" customHeight="1">
      <c r="A77" s="271" t="str">
        <f>'4.  Documented Occ. Scores'!A72</f>
        <v/>
      </c>
      <c r="B77" s="333"/>
      <c r="C77" s="272"/>
      <c r="D77" s="272"/>
      <c r="E77" s="273" t="str">
        <f>IF(A77&lt;&gt;"",VLOOKUP(A77,'6.  Severity Scores'!A$5:G$82,7,TRUE), "")</f>
        <v/>
      </c>
      <c r="F77" s="273"/>
    </row>
    <row r="78" spans="1:7" ht="15.75" customHeight="1">
      <c r="A78" s="271" t="str">
        <f>'4.  Documented Occ. Scores'!A73</f>
        <v/>
      </c>
      <c r="B78" s="333"/>
      <c r="C78" s="272"/>
      <c r="D78" s="272"/>
      <c r="E78" s="273" t="str">
        <f>IF(A78&lt;&gt;"",VLOOKUP(A78,'6.  Severity Scores'!A$5:G$82,7,TRUE), "")</f>
        <v/>
      </c>
      <c r="F78" s="273"/>
    </row>
    <row r="79" spans="1:7" ht="15.75" customHeight="1">
      <c r="A79" s="271" t="str">
        <f>'4.  Documented Occ. Scores'!A74</f>
        <v/>
      </c>
      <c r="B79" s="333"/>
      <c r="C79" s="272"/>
      <c r="D79" s="272"/>
      <c r="E79" s="273" t="str">
        <f>IF(A79&lt;&gt;"",VLOOKUP(A79,'6.  Severity Scores'!A$5:G$82,7,TRUE), "")</f>
        <v/>
      </c>
      <c r="F79" s="273"/>
    </row>
    <row r="80" spans="1:7" ht="15.75" customHeight="1">
      <c r="A80" s="271" t="str">
        <f>'4.  Documented Occ. Scores'!A75</f>
        <v/>
      </c>
      <c r="B80" s="333"/>
      <c r="C80" s="272"/>
      <c r="D80" s="272"/>
      <c r="E80" s="273" t="str">
        <f>IF(A80&lt;&gt;"",VLOOKUP(A80,'6.  Severity Scores'!A$5:G$82,7,TRUE), "")</f>
        <v/>
      </c>
      <c r="F80" s="273"/>
    </row>
    <row r="81" spans="1:6" ht="15.75" customHeight="1">
      <c r="A81" s="271" t="str">
        <f>'4.  Documented Occ. Scores'!A76</f>
        <v/>
      </c>
      <c r="B81" s="333"/>
      <c r="C81" s="272"/>
      <c r="D81" s="272"/>
      <c r="E81" s="273" t="str">
        <f>IF(A81&lt;&gt;"",VLOOKUP(A81,'6.  Severity Scores'!A$5:G$82,7,TRUE), "")</f>
        <v/>
      </c>
      <c r="F81" s="273"/>
    </row>
    <row r="82" spans="1:6" ht="15.75" customHeight="1">
      <c r="A82" s="271" t="str">
        <f>'4.  Documented Occ. Scores'!A77</f>
        <v/>
      </c>
      <c r="B82" s="333"/>
      <c r="C82" s="272"/>
      <c r="D82" s="272"/>
      <c r="E82" s="273" t="str">
        <f>IF(A82&lt;&gt;"",VLOOKUP(A82,'6.  Severity Scores'!A$5:G$82,7,TRUE), "")</f>
        <v/>
      </c>
      <c r="F82" s="273"/>
    </row>
    <row r="83" spans="1:6" ht="15.75" customHeight="1">
      <c r="A83" s="271" t="str">
        <f>'4.  Documented Occ. Scores'!A78</f>
        <v/>
      </c>
      <c r="B83" s="333"/>
      <c r="C83" s="272"/>
      <c r="D83" s="272"/>
      <c r="E83" s="273" t="str">
        <f>IF(A83&lt;&gt;"",VLOOKUP(A83,'6.  Severity Scores'!A$5:G$82,7,TRUE), "")</f>
        <v/>
      </c>
      <c r="F83" s="273"/>
    </row>
    <row r="84" spans="1:6" ht="15.75" customHeight="1">
      <c r="A84" s="271" t="str">
        <f>'4.  Documented Occ. Scores'!A79</f>
        <v/>
      </c>
      <c r="B84" s="333"/>
      <c r="C84" s="272"/>
      <c r="D84" s="272"/>
      <c r="E84" s="273" t="str">
        <f>IF(A84&lt;&gt;"",VLOOKUP(A84,'6.  Severity Scores'!A$5:G$82,7,TRUE), "")</f>
        <v/>
      </c>
      <c r="F84" s="273"/>
    </row>
    <row r="85" spans="1:6" ht="15.75" customHeight="1">
      <c r="A85" s="271" t="str">
        <f>'4.  Documented Occ. Scores'!A80</f>
        <v/>
      </c>
      <c r="B85" s="333"/>
      <c r="C85" s="272"/>
      <c r="D85" s="272"/>
      <c r="E85" s="273" t="str">
        <f>IF(A85&lt;&gt;"",VLOOKUP(A85,'6.  Severity Scores'!A$5:G$82,7,TRUE), "")</f>
        <v/>
      </c>
      <c r="F85" s="273"/>
    </row>
    <row r="86" spans="1:6" ht="15.75" customHeight="1">
      <c r="A86" s="271" t="str">
        <f>'4.  Documented Occ. Scores'!A81</f>
        <v/>
      </c>
      <c r="B86" s="333"/>
      <c r="C86" s="272"/>
      <c r="D86" s="272"/>
      <c r="E86" s="273" t="str">
        <f>IF(A86&lt;&gt;"",VLOOKUP(A86,'6.  Severity Scores'!A$5:G$82,7,TRUE), "")</f>
        <v/>
      </c>
      <c r="F86" s="273"/>
    </row>
    <row r="87" spans="1:6" ht="15.75" customHeight="1">
      <c r="A87" s="271" t="str">
        <f>'4.  Documented Occ. Scores'!A82</f>
        <v/>
      </c>
      <c r="B87" s="333"/>
      <c r="C87" s="272"/>
      <c r="D87" s="272"/>
      <c r="E87" s="273" t="str">
        <f>IF(A87&lt;&gt;"",VLOOKUP(A87,'6.  Severity Scores'!A$5:G$82,7,TRUE), "")</f>
        <v/>
      </c>
      <c r="F87" s="273"/>
    </row>
    <row r="88" spans="1:6" ht="15.75" customHeight="1">
      <c r="A88" s="271" t="str">
        <f>'4.  Documented Occ. Scores'!A83</f>
        <v/>
      </c>
      <c r="B88" s="333"/>
      <c r="C88" s="272"/>
      <c r="D88" s="272"/>
      <c r="E88" s="273" t="str">
        <f>IF(A88&lt;&gt;"",VLOOKUP(A88,'6.  Severity Scores'!A$5:G$82,7,TRUE), "")</f>
        <v/>
      </c>
      <c r="F88" s="273"/>
    </row>
    <row r="89" spans="1:6" ht="15.75" customHeight="1">
      <c r="A89" s="271" t="str">
        <f>'4.  Documented Occ. Scores'!A84</f>
        <v/>
      </c>
      <c r="B89" s="333"/>
      <c r="C89" s="272"/>
      <c r="D89" s="272"/>
      <c r="E89" s="273" t="str">
        <f>IF(A89&lt;&gt;"",VLOOKUP(A89,'6.  Severity Scores'!A$5:G$82,7,TRUE), "")</f>
        <v/>
      </c>
      <c r="F89" s="273"/>
    </row>
    <row r="90" spans="1:6" ht="15.75" customHeight="1">
      <c r="A90" s="271" t="str">
        <f>'4.  Documented Occ. Scores'!A85</f>
        <v/>
      </c>
      <c r="B90" s="333"/>
      <c r="C90" s="272"/>
      <c r="D90" s="272"/>
      <c r="E90" s="273" t="str">
        <f>IF(A90&lt;&gt;"",VLOOKUP(A90,'6.  Severity Scores'!A$5:G$82,7,TRUE), "")</f>
        <v/>
      </c>
      <c r="F90" s="273"/>
    </row>
    <row r="91" spans="1:6" ht="15.75" customHeight="1">
      <c r="A91" s="271" t="str">
        <f>'4.  Documented Occ. Scores'!A86</f>
        <v/>
      </c>
      <c r="B91" s="333"/>
      <c r="C91" s="272"/>
      <c r="D91" s="272"/>
      <c r="E91" s="273" t="str">
        <f>IF(A91&lt;&gt;"",VLOOKUP(A91,'6.  Severity Scores'!A$5:G$82,7,TRUE), "")</f>
        <v/>
      </c>
      <c r="F91" s="273"/>
    </row>
    <row r="92" spans="1:6" ht="15.75" customHeight="1">
      <c r="A92" s="271" t="str">
        <f>'4.  Documented Occ. Scores'!A87</f>
        <v/>
      </c>
      <c r="B92" s="333"/>
      <c r="C92" s="272"/>
      <c r="D92" s="272"/>
      <c r="E92" s="273" t="str">
        <f>IF(A92&lt;&gt;"",VLOOKUP(A92,'6.  Severity Scores'!A$5:G$82,7,TRUE), "")</f>
        <v/>
      </c>
      <c r="F92" s="273"/>
    </row>
    <row r="93" spans="1:6" ht="15.75" customHeight="1">
      <c r="A93" s="271" t="str">
        <f>'4.  Documented Occ. Scores'!A88</f>
        <v/>
      </c>
      <c r="B93" s="333"/>
      <c r="C93" s="272"/>
      <c r="D93" s="272"/>
      <c r="E93" s="273" t="str">
        <f>IF(A93&lt;&gt;"",VLOOKUP(A93,'6.  Severity Scores'!A$5:G$82,7,TRUE), "")</f>
        <v/>
      </c>
      <c r="F93" s="273"/>
    </row>
    <row r="94" spans="1:6" ht="15.75" customHeight="1">
      <c r="A94" s="271" t="str">
        <f>'4.  Documented Occ. Scores'!A89</f>
        <v/>
      </c>
      <c r="B94" s="333"/>
      <c r="C94" s="272"/>
      <c r="D94" s="272"/>
      <c r="E94" s="273" t="str">
        <f>IF(A94&lt;&gt;"",VLOOKUP(A94,'6.  Severity Scores'!A$5:G$82,7,TRUE), "")</f>
        <v/>
      </c>
      <c r="F94" s="273"/>
    </row>
    <row r="95" spans="1:6" ht="15.75" customHeight="1">
      <c r="A95" s="271" t="str">
        <f>'4.  Documented Occ. Scores'!A90</f>
        <v/>
      </c>
      <c r="B95" s="333"/>
      <c r="C95" s="272"/>
      <c r="D95" s="272"/>
      <c r="E95" s="273" t="str">
        <f>IF(A95&lt;&gt;"",VLOOKUP(A95,'6.  Severity Scores'!A$5:G$82,7,TRUE), "")</f>
        <v/>
      </c>
      <c r="F95" s="273"/>
    </row>
    <row r="96" spans="1:6" ht="15.75" customHeight="1">
      <c r="A96" s="271" t="str">
        <f>'4.  Documented Occ. Scores'!A91</f>
        <v/>
      </c>
      <c r="B96" s="333"/>
      <c r="C96" s="272"/>
      <c r="D96" s="272"/>
      <c r="E96" s="273" t="str">
        <f>IF(A96&lt;&gt;"",VLOOKUP(A96,'6.  Severity Scores'!A$5:G$82,7,TRUE), "")</f>
        <v/>
      </c>
      <c r="F96" s="273"/>
    </row>
    <row r="97" spans="1:6" ht="15.75" customHeight="1">
      <c r="A97" s="271" t="str">
        <f>'4.  Documented Occ. Scores'!A92</f>
        <v/>
      </c>
      <c r="B97" s="333"/>
      <c r="C97" s="272"/>
      <c r="D97" s="272"/>
      <c r="E97" s="273" t="str">
        <f>IF(A97&lt;&gt;"",VLOOKUP(A97,'6.  Severity Scores'!A$5:G$82,7,TRUE), "")</f>
        <v/>
      </c>
      <c r="F97" s="273"/>
    </row>
    <row r="98" spans="1:6" ht="15.75" customHeight="1">
      <c r="A98" s="271" t="str">
        <f>'4.  Documented Occ. Scores'!A93</f>
        <v/>
      </c>
      <c r="B98" s="333"/>
      <c r="C98" s="272"/>
      <c r="D98" s="272"/>
      <c r="E98" s="273" t="str">
        <f>IF(A98&lt;&gt;"",VLOOKUP(A98,'6.  Severity Scores'!A$5:G$82,7,TRUE), "")</f>
        <v/>
      </c>
      <c r="F98" s="273"/>
    </row>
    <row r="99" spans="1:6" ht="15.75" customHeight="1">
      <c r="A99" s="271" t="str">
        <f>'4.  Documented Occ. Scores'!A94</f>
        <v/>
      </c>
      <c r="B99" s="333"/>
      <c r="C99" s="272"/>
      <c r="D99" s="272"/>
      <c r="E99" s="273" t="str">
        <f>IF(A99&lt;&gt;"",VLOOKUP(A99,'6.  Severity Scores'!A$5:G$82,7,TRUE), "")</f>
        <v/>
      </c>
      <c r="F99" s="273"/>
    </row>
    <row r="100" spans="1:6" ht="15.75" customHeight="1">
      <c r="A100" s="271" t="str">
        <f>'4.  Documented Occ. Scores'!A95</f>
        <v/>
      </c>
      <c r="B100" s="333"/>
      <c r="C100" s="272"/>
      <c r="D100" s="272"/>
      <c r="E100" s="273" t="str">
        <f>IF(A100&lt;&gt;"",VLOOKUP(A100,'6.  Severity Scores'!A$5:G$82,7,TRUE), "")</f>
        <v/>
      </c>
      <c r="F100" s="273"/>
    </row>
    <row r="101" spans="1:6" ht="15.75" customHeight="1">
      <c r="A101" s="271" t="str">
        <f>'4.  Documented Occ. Scores'!A96</f>
        <v/>
      </c>
      <c r="B101" s="333"/>
      <c r="C101" s="272"/>
      <c r="D101" s="272"/>
      <c r="E101" s="273" t="str">
        <f>IF(A101&lt;&gt;"",VLOOKUP(A101,'6.  Severity Scores'!A$5:G$82,7,TRUE), "")</f>
        <v/>
      </c>
      <c r="F101" s="273"/>
    </row>
    <row r="102" spans="1:6" ht="15.75" customHeight="1">
      <c r="A102" s="271" t="str">
        <f>'4.  Documented Occ. Scores'!A97</f>
        <v/>
      </c>
      <c r="B102" s="333"/>
      <c r="C102" s="272"/>
      <c r="D102" s="272"/>
      <c r="E102" s="273" t="str">
        <f>IF(A102&lt;&gt;"",VLOOKUP(A102,'6.  Severity Scores'!A$5:G$82,7,TRUE), "")</f>
        <v/>
      </c>
      <c r="F102" s="273"/>
    </row>
  </sheetData>
  <sheetProtection password="D2CD" sheet="1" objects="1" scenarios="1"/>
  <mergeCells count="6">
    <mergeCell ref="E10:F10"/>
    <mergeCell ref="A8:C8"/>
    <mergeCell ref="A5:C5"/>
    <mergeCell ref="A7:C7"/>
    <mergeCell ref="E8:F8"/>
    <mergeCell ref="E7:F7"/>
  </mergeCells>
  <dataValidations count="2">
    <dataValidation type="list" allowBlank="1" showInputMessage="1" showErrorMessage="1" sqref="A7:C7">
      <formula1>IngredientList</formula1>
    </dataValidation>
    <dataValidation type="list" allowBlank="1" showInputMessage="1" showErrorMessage="1" sqref="E7:F7">
      <formula1>SpeciesList</formula1>
    </dataValidation>
  </dataValidations>
  <pageMargins left="0.7" right="0.7" top="0.75" bottom="0.75" header="0.3" footer="0.3"/>
  <pageSetup scale="51" orientation="landscape" r:id="rId1"/>
  <colBreaks count="1" manualBreakCount="1">
    <brk id="6" max="1048575" man="1"/>
  </colBreaks>
  <ignoredErrors>
    <ignoredError sqref="E68:E7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zoomScale="70" zoomScaleNormal="70" workbookViewId="0">
      <selection sqref="A1:A2"/>
    </sheetView>
  </sheetViews>
  <sheetFormatPr defaultRowHeight="13.2"/>
  <cols>
    <col min="1" max="1" width="31.33203125" customWidth="1"/>
    <col min="2" max="2" width="21" customWidth="1"/>
    <col min="3" max="3" width="19.44140625" customWidth="1"/>
    <col min="4" max="4" width="18.88671875" customWidth="1"/>
    <col min="5" max="5" width="20" customWidth="1"/>
    <col min="6" max="6" width="19.44140625" customWidth="1"/>
    <col min="7" max="7" width="18" bestFit="1" customWidth="1"/>
    <col min="8" max="8" width="15.33203125" customWidth="1"/>
    <col min="9" max="9" width="16.109375" customWidth="1"/>
    <col min="10" max="12" width="16.33203125" customWidth="1"/>
    <col min="13" max="13" width="14.88671875" customWidth="1"/>
  </cols>
  <sheetData>
    <row r="1" spans="1:13" s="33" customFormat="1" ht="21" customHeight="1" thickBot="1">
      <c r="A1" s="371" t="s">
        <v>2358</v>
      </c>
      <c r="B1" s="367" t="s">
        <v>2026</v>
      </c>
      <c r="C1" s="367"/>
      <c r="D1" s="368"/>
      <c r="E1" s="369" t="s">
        <v>2027</v>
      </c>
      <c r="F1" s="370"/>
      <c r="G1" s="40"/>
    </row>
    <row r="2" spans="1:13" ht="17.25" customHeight="1" thickBot="1">
      <c r="A2" s="372"/>
      <c r="B2" s="59" t="s">
        <v>2022</v>
      </c>
      <c r="C2" s="60" t="s">
        <v>2023</v>
      </c>
      <c r="D2" s="61" t="s">
        <v>2024</v>
      </c>
      <c r="E2" s="60" t="s">
        <v>2022</v>
      </c>
      <c r="F2" s="62" t="s">
        <v>2023</v>
      </c>
    </row>
    <row r="3" spans="1:13" ht="28.5" customHeight="1" thickBot="1">
      <c r="A3" s="63">
        <f>'3.  Sci. Lit. Database Tool'!A7</f>
        <v>0</v>
      </c>
      <c r="B3" s="64">
        <f t="array" ref="B3">SUM(--(FREQUENCY(IF('7.  Documented Occ. (Lit)'!$F$2:$F$599=$A$3,MATCH('7.  Documented Occ. (Lit)'!$A$2:$A$599,'7.  Documented Occ. (Lit)'!$A$2:$A$599,0)),ROW('7.  Documented Occ. (Lit)'!$A$2:$A$599)-ROW('7.  Documented Occ. (Lit)'!$A$2)+1)&gt;0))</f>
        <v>0</v>
      </c>
      <c r="C3" s="64">
        <f>COUNTIF('7.  Documented Occ. (Lit)'!$F$2:$F$599, $A$3)</f>
        <v>0</v>
      </c>
      <c r="D3" s="65">
        <f t="array" ref="D3">SUM(--(FREQUENCY(IF('7.  Documented Occ. (Lit)'!$F$2:$F$599=$A$3,MATCH('7.  Documented Occ. (Lit)'!$O$2:$O$599,'7.  Documented Occ. (Lit)'!$O$2:$O$599,0)),ROW('7.  Documented Occ. (Lit)'!$O$2:$O$599)-ROW('7.  Documented Occ. (Lit)'!$O$2)+1)&gt;0))</f>
        <v>0</v>
      </c>
      <c r="E3" s="64">
        <f t="array" ref="E3">SUM(--(FREQUENCY(IF('9.  Documented Occ. (Recall)'!$F$2:$F$252=$A$3,MATCH('9.  Documented Occ. (Recall)'!$A$2:$A$252,'9.  Documented Occ. (Recall)'!$A$2:$A$252,0)),ROW('9.  Documented Occ. (Recall)'!$A$2:$A$252)-ROW('9.  Documented Occ. (Recall)'!$A$2)+1)&gt;0))</f>
        <v>0</v>
      </c>
      <c r="F3" s="66">
        <f>COUNTIF('9.  Documented Occ. (Recall)'!$F$2:$F$252, $A$3)</f>
        <v>0</v>
      </c>
    </row>
    <row r="5" spans="1:13" ht="57.6">
      <c r="A5" s="37" t="s">
        <v>2025</v>
      </c>
      <c r="B5" s="37" t="s">
        <v>2337</v>
      </c>
      <c r="C5" s="55" t="s">
        <v>2029</v>
      </c>
      <c r="D5" s="56" t="s">
        <v>2012</v>
      </c>
      <c r="E5" s="57" t="s">
        <v>2013</v>
      </c>
      <c r="F5" s="56" t="s">
        <v>2014</v>
      </c>
      <c r="G5" s="56" t="s">
        <v>2015</v>
      </c>
      <c r="H5" s="77" t="s">
        <v>2016</v>
      </c>
      <c r="I5" s="56" t="s">
        <v>2017</v>
      </c>
      <c r="J5" s="58" t="s">
        <v>2018</v>
      </c>
      <c r="K5" s="56" t="s">
        <v>2019</v>
      </c>
      <c r="L5" s="77" t="s">
        <v>2020</v>
      </c>
      <c r="M5" s="78" t="s">
        <v>2021</v>
      </c>
    </row>
    <row r="6" spans="1:13">
      <c r="A6" s="19" t="str">
        <f t="array" ref="A6">IFERROR(IF(ROWS(A$5:A5)&gt;B$3+E$3,"",INDEX('16.  Combined Lit&amp;Recall Lists'!$A$2:$A$487, MATCH(0, IF(A$3='16.  Combined Lit&amp;Recall Lists'!$B$2:$B$487,COUNTIF($A$5:A5,'16.  Combined Lit&amp;Recall Lists'!$A$2:$A$487),""),0))),"")</f>
        <v/>
      </c>
      <c r="B6" s="19" t="str">
        <f t="array" ref="B6">IFERROR(IF(ROWS(A$5:A5)&gt;B$3+E$3,"",INDEX('16.  Combined Lit&amp;Recall Lists'!$C$2:$C$487, MATCH(0, IF(A$3='16.  Combined Lit&amp;Recall Lists'!$B$2:$B$487,COUNTIF($A$5:A5,'16.  Combined Lit&amp;Recall Lists'!$A$2:$A$487),""),0))),"")</f>
        <v/>
      </c>
      <c r="C6" s="54" t="str">
        <f>IF(COUNTIFS('7.  Documented Occ. (Lit)'!A$2:A$599,A6,'7.  Documented Occ. (Lit)'!F$2:F$599,A$3), "YES", IF(A6="","","NO"))</f>
        <v/>
      </c>
      <c r="D6" s="54" t="str">
        <f>IF(A6&lt;&gt;"",COUNTIFS('7.  Documented Occ. (Lit)'!F$2:F$599,A$3,'7.  Documented Occ. (Lit)'!A$2:A$599,A6),"")</f>
        <v/>
      </c>
      <c r="E6" s="54" t="str">
        <f>IF(COUNTIFS('7.  Documented Occ. (Lit)'!A$2:A$599,A6,'7.  Documented Occ. (Lit)'!H$2:H$599,"YES",'7.  Documented Occ. (Lit)'!F$2:F$599,A$3),"YES", IF(A6="","","NO"))</f>
        <v/>
      </c>
      <c r="F6" s="54" t="str">
        <f>IF(COUNTIFS('9.  Documented Occ. (Recall)'!A$2:A$252,A6,'9.  Documented Occ. (Recall)'!F$2:F$252,A$3), "YES", IF(A6="","","NO"))</f>
        <v/>
      </c>
      <c r="G6" s="54" t="str">
        <f>IF(A6&lt;&gt;"",COUNTIFS('9.  Documented Occ. (Recall)'!F$2:F$252,A$3,'9.  Documented Occ. (Recall)'!A$2:A$252,A6),"")</f>
        <v/>
      </c>
      <c r="H6" s="54" t="str">
        <f t="array" ref="H6">IF(A6&lt;&gt;"", SUM(--(FREQUENCY(IF('9.  Documented Occ. (Recall)'!$F$2:$F$252=$A$3,IF('9.  Documented Occ. (Recall)'!$A$2:$A$252=A6,MATCH('9.  Documented Occ. (Recall)'!$P$2:$P$252,'9.  Documented Occ. (Recall)'!$P$2:$P$252,0))),ROW('9.  Documented Occ. (Recall)'!$P$2:$P$252)-ROW([1]Recall!$Z$2)+1)&gt;0)),"")</f>
        <v/>
      </c>
      <c r="I6" s="54" t="str">
        <f>IF(A6&lt;&gt;"", SUM(IF(C6="YES",10,0),IF(D6&gt;5,10,ABS(D6)), IF(E6="YES", 10, 0), IF(F6="YES", 10, 0), IF(G6&lt;=5,1, IF(AND(G6&gt;5, G6&lt;=10), 2, (IF(AND(G6&gt;10, G6&lt;=15), 3, IF(AND(G6&gt;15, G6&lt;=20), 4, IF(AND(G6&gt;20, G6&lt;=40), 5, IF(G6&gt;40, 10, 0))))))), IF(H6&gt;=2,10,0)),"")</f>
        <v/>
      </c>
      <c r="J6" s="54" t="str">
        <f>IF(I6&lt;&gt;"",ROUND(I6*100/60,0),"")</f>
        <v/>
      </c>
      <c r="K6" s="54" t="str">
        <f t="array" ref="K6">IF(J6="", "", IF(J6&lt;25,"VERY LOW",IF(AND(J6&gt;=25,J6&lt;=50),"LOW",IF(AND(J6&gt;50,J6&lt;=75),"MODERATE",IF(J6&gt;75,"HIGH", "")))))</f>
        <v/>
      </c>
      <c r="L6" s="54" t="str">
        <f>IF(A6&lt;&gt;"",COUNTIFS('7.  Documented Occ. (Lit)'!F$2:F$599,A$3,'7.  Documented Occ. (Lit)'!A$2:A$599,A6,'7.  Documented Occ. (Lit)'!J$2:J$599, "YES"),"")</f>
        <v/>
      </c>
      <c r="M6" s="54" t="str">
        <f t="shared" ref="M6:M53" si="0">IFERROR((IF(A6&lt;&gt;"",ROUND(L6/D6*100,0),"")),0)</f>
        <v/>
      </c>
    </row>
    <row r="7" spans="1:13">
      <c r="A7" s="19" t="str">
        <f t="array" ref="A7">IFERROR(IF(ROWS(A$5:A6)&gt;B$3+E$3,"",INDEX('16.  Combined Lit&amp;Recall Lists'!$A$2:$A$487, MATCH(0, IF(A$3='16.  Combined Lit&amp;Recall Lists'!$B$2:$B$487,COUNTIF($A$5:A6,'16.  Combined Lit&amp;Recall Lists'!$A$2:$A$487),""),0))),"")</f>
        <v/>
      </c>
      <c r="B7" s="19" t="str">
        <f t="array" ref="B7">IFERROR(IF(ROWS(A$5:A6)&gt;B$3+E$3,"",INDEX('16.  Combined Lit&amp;Recall Lists'!$C$2:$C$487, MATCH(0, IF(A$3='16.  Combined Lit&amp;Recall Lists'!$B$2:$B$487,COUNTIF($A$5:A6,'16.  Combined Lit&amp;Recall Lists'!$A$2:$A$487),""),0))),"")</f>
        <v/>
      </c>
      <c r="C7" s="54" t="str">
        <f>IF(COUNTIFS('7.  Documented Occ. (Lit)'!A$2:A$599,A7,'7.  Documented Occ. (Lit)'!F$2:F$599,A$3), "YES", IF(A7="","","NO"))</f>
        <v/>
      </c>
      <c r="D7" s="54" t="str">
        <f>IF(A7&lt;&gt;"",COUNTIFS('7.  Documented Occ. (Lit)'!F$2:F$599,A$3,'7.  Documented Occ. (Lit)'!A$2:A$599,A7),"")</f>
        <v/>
      </c>
      <c r="E7" s="54" t="str">
        <f>IF(COUNTIFS('7.  Documented Occ. (Lit)'!A$2:A$599,A7,'7.  Documented Occ. (Lit)'!H$2:H$599,"YES",'7.  Documented Occ. (Lit)'!F$2:F$599,A$3),"YES", IF(A7="","","NO"))</f>
        <v/>
      </c>
      <c r="F7" s="54" t="str">
        <f>IF(COUNTIFS('9.  Documented Occ. (Recall)'!A$2:A$252,A7,'9.  Documented Occ. (Recall)'!F$2:F$252,A$3), "YES", IF(A7="","","NO"))</f>
        <v/>
      </c>
      <c r="G7" s="54" t="str">
        <f>IF(A7&lt;&gt;"",COUNTIFS('9.  Documented Occ. (Recall)'!F$2:F$252,A$3,'9.  Documented Occ. (Recall)'!A$2:A$252,A7),"")</f>
        <v/>
      </c>
      <c r="H7" s="54" t="str">
        <f t="array" ref="H7">IF(A7&lt;&gt;"", SUM(--(FREQUENCY(IF('9.  Documented Occ. (Recall)'!$F$2:$F$252=$A$3,IF('9.  Documented Occ. (Recall)'!$A$2:$A$252=A7,MATCH('9.  Documented Occ. (Recall)'!$P$2:$P$252,'9.  Documented Occ. (Recall)'!$P$2:$P$252,0))),ROW('9.  Documented Occ. (Recall)'!$P$2:$P$252)-ROW([1]Recall!$Z$2)+1)&gt;0)),"")</f>
        <v/>
      </c>
      <c r="I7" s="54" t="str">
        <f t="shared" ref="I7:I59" si="1">IF(A7&lt;&gt;"", SUM(IF(C7="YES",10,0),IF(D7&gt;5,10,ABS(D7)), IF(E7="YES", 10, 0), IF(F7="YES", 10, 0), IF(G7&lt;=5,1, IF(AND(G7&gt;5, G7&lt;=10), 2, (IF(AND(G7&gt;10, G7&lt;=15), 3, IF(AND(G7&gt;15, G7&lt;=20), 4, IF(AND(G7&gt;20, G7&lt;=40), 5, IF(G7&gt;40, 10, 0))))))), IF(H7&gt;=2,10,0)),"")</f>
        <v/>
      </c>
      <c r="J7" s="54" t="str">
        <f t="shared" ref="J7:J59" si="2">IF(I7&lt;&gt;"",ROUND(I7*100/60,0),"")</f>
        <v/>
      </c>
      <c r="K7" s="54" t="str">
        <f t="array" ref="K7">IF(J7="", "", IF(J7&lt;25,"VERY LOW",IF(AND(J7&gt;=25,J7&lt;=50),"LOW",IF(AND(J7&gt;50,J7&lt;=75),"MODERATE",IF(J7&gt;75,"HIGH", "")))))</f>
        <v/>
      </c>
      <c r="L7" s="54" t="str">
        <f>IF(A7&lt;&gt;"",COUNTIFS('7.  Documented Occ. (Lit)'!F$2:F$599,A$3,'7.  Documented Occ. (Lit)'!A$2:A$599,A7,'7.  Documented Occ. (Lit)'!J$2:J$599, "YES"),"")</f>
        <v/>
      </c>
      <c r="M7" s="54" t="str">
        <f t="shared" si="0"/>
        <v/>
      </c>
    </row>
    <row r="8" spans="1:13">
      <c r="A8" s="19" t="str">
        <f t="array" ref="A8">IFERROR(IF(ROWS(A$5:A7)&gt;B$3+E$3,"",INDEX('16.  Combined Lit&amp;Recall Lists'!$A$2:$A$487, MATCH(0, IF(A$3='16.  Combined Lit&amp;Recall Lists'!$B$2:$B$487,COUNTIF($A$5:A7,'16.  Combined Lit&amp;Recall Lists'!$A$2:$A$487),""),0))),"")</f>
        <v/>
      </c>
      <c r="B8" s="19" t="str">
        <f t="array" ref="B8">IFERROR(IF(ROWS(A$5:A7)&gt;B$3+E$3,"",INDEX('16.  Combined Lit&amp;Recall Lists'!$C$2:$C$487, MATCH(0, IF(A$3='16.  Combined Lit&amp;Recall Lists'!$B$2:$B$487,COUNTIF($A$5:A7,'16.  Combined Lit&amp;Recall Lists'!$A$2:$A$487),""),0))),"")</f>
        <v/>
      </c>
      <c r="C8" s="54" t="str">
        <f>IF(COUNTIFS('7.  Documented Occ. (Lit)'!A$2:A$599,A8,'7.  Documented Occ. (Lit)'!F$2:F$599,A$3), "YES", IF(A8="","","NO"))</f>
        <v/>
      </c>
      <c r="D8" s="54" t="str">
        <f>IF(A8&lt;&gt;"",COUNTIFS('7.  Documented Occ. (Lit)'!F$2:F$599,A$3,'7.  Documented Occ. (Lit)'!A$2:A$599,A8),"")</f>
        <v/>
      </c>
      <c r="E8" s="54" t="str">
        <f>IF(COUNTIFS('7.  Documented Occ. (Lit)'!A$2:A$599,A8,'7.  Documented Occ. (Lit)'!H$2:H$599,"YES",'7.  Documented Occ. (Lit)'!F$2:F$599,A$3),"YES", IF(A8="","","NO"))</f>
        <v/>
      </c>
      <c r="F8" s="54" t="str">
        <f>IF(COUNTIFS('9.  Documented Occ. (Recall)'!A$2:A$252,A8,'9.  Documented Occ. (Recall)'!F$2:F$252,A$3), "YES", IF(A8="","","NO"))</f>
        <v/>
      </c>
      <c r="G8" s="54" t="str">
        <f>IF(A8&lt;&gt;"",COUNTIFS('9.  Documented Occ. (Recall)'!F$2:F$252,A$3,'9.  Documented Occ. (Recall)'!A$2:A$252,A8),"")</f>
        <v/>
      </c>
      <c r="H8" s="54" t="str">
        <f t="array" ref="H8">IF(A8&lt;&gt;"", SUM(--(FREQUENCY(IF('9.  Documented Occ. (Recall)'!$F$2:$F$252=$A$3,IF('9.  Documented Occ. (Recall)'!$A$2:$A$252=A8,MATCH('9.  Documented Occ. (Recall)'!$P$2:$P$252,'9.  Documented Occ. (Recall)'!$P$2:$P$252,0))),ROW('9.  Documented Occ. (Recall)'!$P$2:$P$252)-ROW([1]Recall!$Z$2)+1)&gt;0)),"")</f>
        <v/>
      </c>
      <c r="I8" s="54" t="str">
        <f t="shared" si="1"/>
        <v/>
      </c>
      <c r="J8" s="54" t="str">
        <f t="shared" si="2"/>
        <v/>
      </c>
      <c r="K8" s="54" t="str">
        <f t="array" ref="K8">IF(J8="", "", IF(J8&lt;25,"VERY LOW",IF(AND(J8&gt;=25,J8&lt;=50),"LOW",IF(AND(J8&gt;50,J8&lt;=75),"MODERATE",IF(J8&gt;75,"HIGH", "")))))</f>
        <v/>
      </c>
      <c r="L8" s="54" t="str">
        <f>IF(A8&lt;&gt;"",COUNTIFS('7.  Documented Occ. (Lit)'!F$2:F$599,A$3,'7.  Documented Occ. (Lit)'!A$2:A$599,A8,'7.  Documented Occ. (Lit)'!J$2:J$599, "YES"),"")</f>
        <v/>
      </c>
      <c r="M8" s="54" t="str">
        <f t="shared" si="0"/>
        <v/>
      </c>
    </row>
    <row r="9" spans="1:13">
      <c r="A9" s="19" t="str">
        <f t="array" ref="A9">IFERROR(IF(ROWS(A$5:A8)&gt;B$3+E$3,"",INDEX('16.  Combined Lit&amp;Recall Lists'!$A$2:$A$487, MATCH(0, IF(A$3='16.  Combined Lit&amp;Recall Lists'!$B$2:$B$487,COUNTIF($A$5:A8,'16.  Combined Lit&amp;Recall Lists'!$A$2:$A$487),""),0))),"")</f>
        <v/>
      </c>
      <c r="B9" s="19" t="str">
        <f t="array" ref="B9">IFERROR(IF(ROWS(A$5:A8)&gt;B$3+E$3,"",INDEX('16.  Combined Lit&amp;Recall Lists'!$C$2:$C$487, MATCH(0, IF(A$3='16.  Combined Lit&amp;Recall Lists'!$B$2:$B$487,COUNTIF($A$5:A8,'16.  Combined Lit&amp;Recall Lists'!$A$2:$A$487),""),0))),"")</f>
        <v/>
      </c>
      <c r="C9" s="54" t="str">
        <f>IF(COUNTIFS('7.  Documented Occ. (Lit)'!A$2:A$599,A9,'7.  Documented Occ. (Lit)'!F$2:F$599,A$3), "YES", IF(A9="","","NO"))</f>
        <v/>
      </c>
      <c r="D9" s="54" t="str">
        <f>IF(A9&lt;&gt;"",COUNTIFS('7.  Documented Occ. (Lit)'!F$2:F$599,A$3,'7.  Documented Occ. (Lit)'!A$2:A$599,A9),"")</f>
        <v/>
      </c>
      <c r="E9" s="54" t="str">
        <f>IF(COUNTIFS('7.  Documented Occ. (Lit)'!A$2:A$599,A9,'7.  Documented Occ. (Lit)'!H$2:H$599,"YES",'7.  Documented Occ. (Lit)'!F$2:F$599,A$3),"YES", IF(A9="","","NO"))</f>
        <v/>
      </c>
      <c r="F9" s="54" t="str">
        <f>IF(COUNTIFS('9.  Documented Occ. (Recall)'!A$2:A$252,A9,'9.  Documented Occ. (Recall)'!F$2:F$252,A$3), "YES", IF(A9="","","NO"))</f>
        <v/>
      </c>
      <c r="G9" s="54" t="str">
        <f>IF(A9&lt;&gt;"",COUNTIFS('9.  Documented Occ. (Recall)'!F$2:F$252,A$3,'9.  Documented Occ. (Recall)'!A$2:A$252,A9),"")</f>
        <v/>
      </c>
      <c r="H9" s="54" t="str">
        <f t="array" ref="H9">IF(A9&lt;&gt;"", SUM(--(FREQUENCY(IF('9.  Documented Occ. (Recall)'!$F$2:$F$252=$A$3,IF('9.  Documented Occ. (Recall)'!$A$2:$A$252=A9,MATCH('9.  Documented Occ. (Recall)'!$P$2:$P$252,'9.  Documented Occ. (Recall)'!$P$2:$P$252,0))),ROW('9.  Documented Occ. (Recall)'!$P$2:$P$252)-ROW([1]Recall!$Z$2)+1)&gt;0)),"")</f>
        <v/>
      </c>
      <c r="I9" s="54" t="str">
        <f t="shared" si="1"/>
        <v/>
      </c>
      <c r="J9" s="54" t="str">
        <f t="shared" si="2"/>
        <v/>
      </c>
      <c r="K9" s="54" t="str">
        <f t="array" ref="K9">IF(J9="", "", IF(J9&lt;25,"VERY LOW",IF(AND(J9&gt;=25,J9&lt;=50),"LOW",IF(AND(J9&gt;50,J9&lt;=75),"MODERATE",IF(J9&gt;75,"HIGH", "")))))</f>
        <v/>
      </c>
      <c r="L9" s="54" t="str">
        <f>IF(A9&lt;&gt;"",COUNTIFS('7.  Documented Occ. (Lit)'!F$2:F$599,A$3,'7.  Documented Occ. (Lit)'!A$2:A$599,A9,'7.  Documented Occ. (Lit)'!J$2:J$599, "YES"),"")</f>
        <v/>
      </c>
      <c r="M9" s="54" t="str">
        <f t="shared" si="0"/>
        <v/>
      </c>
    </row>
    <row r="10" spans="1:13">
      <c r="A10" s="19" t="str">
        <f t="array" ref="A10">IFERROR(IF(ROWS(A$5:A9)&gt;B$3+E$3,"",INDEX('16.  Combined Lit&amp;Recall Lists'!$A$2:$A$487, MATCH(0, IF(A$3='16.  Combined Lit&amp;Recall Lists'!$B$2:$B$487,COUNTIF($A$5:A9,'16.  Combined Lit&amp;Recall Lists'!$A$2:$A$487),""),0))),"")</f>
        <v/>
      </c>
      <c r="B10" s="19" t="str">
        <f t="array" ref="B10">IFERROR(IF(ROWS(A$5:A9)&gt;B$3+E$3,"",INDEX('16.  Combined Lit&amp;Recall Lists'!$C$2:$C$487, MATCH(0, IF(A$3='16.  Combined Lit&amp;Recall Lists'!$B$2:$B$487,COUNTIF($A$5:A9,'16.  Combined Lit&amp;Recall Lists'!$A$2:$A$487),""),0))),"")</f>
        <v/>
      </c>
      <c r="C10" s="54" t="str">
        <f>IF(COUNTIFS('7.  Documented Occ. (Lit)'!A$2:A$599,A10,'7.  Documented Occ. (Lit)'!F$2:F$599,A$3), "YES", IF(A10="","","NO"))</f>
        <v/>
      </c>
      <c r="D10" s="54" t="str">
        <f>IF(A10&lt;&gt;"",COUNTIFS('7.  Documented Occ. (Lit)'!F$2:F$599,A$3,'7.  Documented Occ. (Lit)'!A$2:A$599,A10),"")</f>
        <v/>
      </c>
      <c r="E10" s="54" t="str">
        <f>IF(COUNTIFS('7.  Documented Occ. (Lit)'!A$2:A$599,A10,'7.  Documented Occ. (Lit)'!H$2:H$599,"YES",'7.  Documented Occ. (Lit)'!F$2:F$599,A$3),"YES", IF(A10="","","NO"))</f>
        <v/>
      </c>
      <c r="F10" s="54" t="str">
        <f>IF(COUNTIFS('9.  Documented Occ. (Recall)'!A$2:A$252,A10,'9.  Documented Occ. (Recall)'!F$2:F$252,A$3), "YES", IF(A10="","","NO"))</f>
        <v/>
      </c>
      <c r="G10" s="54" t="str">
        <f>IF(A10&lt;&gt;"",COUNTIFS('9.  Documented Occ. (Recall)'!F$2:F$252,A$3,'9.  Documented Occ. (Recall)'!A$2:A$252,A10),"")</f>
        <v/>
      </c>
      <c r="H10" s="54" t="str">
        <f t="array" ref="H10">IF(A10&lt;&gt;"", SUM(--(FREQUENCY(IF('9.  Documented Occ. (Recall)'!$F$2:$F$252=$A$3,IF('9.  Documented Occ. (Recall)'!$A$2:$A$252=A10,MATCH('9.  Documented Occ. (Recall)'!$P$2:$P$252,'9.  Documented Occ. (Recall)'!$P$2:$P$252,0))),ROW('9.  Documented Occ. (Recall)'!$P$2:$P$252)-ROW([1]Recall!$Z$2)+1)&gt;0)),"")</f>
        <v/>
      </c>
      <c r="I10" s="54" t="str">
        <f t="shared" si="1"/>
        <v/>
      </c>
      <c r="J10" s="54" t="str">
        <f t="shared" si="2"/>
        <v/>
      </c>
      <c r="K10" s="54" t="str">
        <f t="array" ref="K10">IF(J10="", "", IF(J10&lt;25,"VERY LOW",IF(AND(J10&gt;=25,J10&lt;=50),"LOW",IF(AND(J10&gt;50,J10&lt;=75),"MODERATE",IF(J10&gt;75,"HIGH", "")))))</f>
        <v/>
      </c>
      <c r="L10" s="54" t="str">
        <f>IF(A10&lt;&gt;"",COUNTIFS('7.  Documented Occ. (Lit)'!F$2:F$599,A$3,'7.  Documented Occ. (Lit)'!A$2:A$599,A10,'7.  Documented Occ. (Lit)'!J$2:J$599, "YES"),"")</f>
        <v/>
      </c>
      <c r="M10" s="54" t="str">
        <f t="shared" si="0"/>
        <v/>
      </c>
    </row>
    <row r="11" spans="1:13">
      <c r="A11" s="19" t="str">
        <f t="array" ref="A11">IFERROR(IF(ROWS(A$5:A10)&gt;B$3+E$3,"",INDEX('16.  Combined Lit&amp;Recall Lists'!$A$2:$A$487, MATCH(0, IF(A$3='16.  Combined Lit&amp;Recall Lists'!$B$2:$B$487,COUNTIF($A$5:A10,'16.  Combined Lit&amp;Recall Lists'!$A$2:$A$487),""),0))),"")</f>
        <v/>
      </c>
      <c r="B11" s="19" t="str">
        <f t="array" ref="B11">IFERROR(IF(ROWS(A$5:A10)&gt;B$3+E$3,"",INDEX('16.  Combined Lit&amp;Recall Lists'!$C$2:$C$487, MATCH(0, IF(A$3='16.  Combined Lit&amp;Recall Lists'!$B$2:$B$487,COUNTIF($A$5:A10,'16.  Combined Lit&amp;Recall Lists'!$A$2:$A$487),""),0))),"")</f>
        <v/>
      </c>
      <c r="C11" s="54" t="str">
        <f>IF(COUNTIFS('7.  Documented Occ. (Lit)'!A$2:A$599,A11,'7.  Documented Occ. (Lit)'!F$2:F$599,A$3), "YES", IF(A11="","","NO"))</f>
        <v/>
      </c>
      <c r="D11" s="54" t="str">
        <f>IF(A11&lt;&gt;"",COUNTIFS('7.  Documented Occ. (Lit)'!F$2:F$599,A$3,'7.  Documented Occ. (Lit)'!A$2:A$599,A11),"")</f>
        <v/>
      </c>
      <c r="E11" s="54" t="str">
        <f>IF(COUNTIFS('7.  Documented Occ. (Lit)'!A$2:A$599,A11,'7.  Documented Occ. (Lit)'!H$2:H$599,"YES",'7.  Documented Occ. (Lit)'!F$2:F$599,A$3),"YES", IF(A11="","","NO"))</f>
        <v/>
      </c>
      <c r="F11" s="54" t="str">
        <f>IF(COUNTIFS('9.  Documented Occ. (Recall)'!A$2:A$252,A11,'9.  Documented Occ. (Recall)'!F$2:F$252,A$3), "YES", IF(A11="","","NO"))</f>
        <v/>
      </c>
      <c r="G11" s="54" t="str">
        <f>IF(A11&lt;&gt;"",COUNTIFS('9.  Documented Occ. (Recall)'!F$2:F$252,A$3,'9.  Documented Occ. (Recall)'!A$2:A$252,A11),"")</f>
        <v/>
      </c>
      <c r="H11" s="54" t="str">
        <f t="array" ref="H11">IF(A11&lt;&gt;"", SUM(--(FREQUENCY(IF('9.  Documented Occ. (Recall)'!$F$2:$F$252=$A$3,IF('9.  Documented Occ. (Recall)'!$A$2:$A$252=A11,MATCH('9.  Documented Occ. (Recall)'!$P$2:$P$252,'9.  Documented Occ. (Recall)'!$P$2:$P$252,0))),ROW('9.  Documented Occ. (Recall)'!$P$2:$P$252)-ROW([1]Recall!$Z$2)+1)&gt;0)),"")</f>
        <v/>
      </c>
      <c r="I11" s="54" t="str">
        <f t="shared" si="1"/>
        <v/>
      </c>
      <c r="J11" s="54" t="str">
        <f t="shared" si="2"/>
        <v/>
      </c>
      <c r="K11" s="54" t="str">
        <f t="array" ref="K11">IF(J11="", "", IF(J11&lt;25,"VERY LOW",IF(AND(J11&gt;=25,J11&lt;=50),"LOW",IF(AND(J11&gt;50,J11&lt;=75),"MODERATE",IF(J11&gt;75,"HIGH", "")))))</f>
        <v/>
      </c>
      <c r="L11" s="54" t="str">
        <f>IF(A11&lt;&gt;"",COUNTIFS('7.  Documented Occ. (Lit)'!F$2:F$599,A$3,'7.  Documented Occ. (Lit)'!A$2:A$599,A11,'7.  Documented Occ. (Lit)'!J$2:J$599, "YES"),"")</f>
        <v/>
      </c>
      <c r="M11" s="54" t="str">
        <f t="shared" si="0"/>
        <v/>
      </c>
    </row>
    <row r="12" spans="1:13">
      <c r="A12" s="19" t="str">
        <f t="array" ref="A12">IFERROR(IF(ROWS(A$5:A11)&gt;B$3+E$3,"",INDEX('16.  Combined Lit&amp;Recall Lists'!$A$2:$A$487, MATCH(0, IF(A$3='16.  Combined Lit&amp;Recall Lists'!$B$2:$B$487,COUNTIF($A$5:A11,'16.  Combined Lit&amp;Recall Lists'!$A$2:$A$487),""),0))),"")</f>
        <v/>
      </c>
      <c r="B12" s="19" t="str">
        <f t="array" ref="B12">IFERROR(IF(ROWS(A$5:A11)&gt;B$3+E$3,"",INDEX('16.  Combined Lit&amp;Recall Lists'!$C$2:$C$487, MATCH(0, IF(A$3='16.  Combined Lit&amp;Recall Lists'!$B$2:$B$487,COUNTIF($A$5:A11,'16.  Combined Lit&amp;Recall Lists'!$A$2:$A$487),""),0))),"")</f>
        <v/>
      </c>
      <c r="C12" s="54" t="str">
        <f>IF(COUNTIFS('7.  Documented Occ. (Lit)'!A$2:A$599,A12,'7.  Documented Occ. (Lit)'!F$2:F$599,A$3), "YES", IF(A12="","","NO"))</f>
        <v/>
      </c>
      <c r="D12" s="54" t="str">
        <f>IF(A12&lt;&gt;"",COUNTIFS('7.  Documented Occ. (Lit)'!F$2:F$599,A$3,'7.  Documented Occ. (Lit)'!A$2:A$599,A12),"")</f>
        <v/>
      </c>
      <c r="E12" s="54" t="str">
        <f>IF(COUNTIFS('7.  Documented Occ. (Lit)'!A$2:A$599,A12,'7.  Documented Occ. (Lit)'!H$2:H$599,"YES",'7.  Documented Occ. (Lit)'!F$2:F$599,A$3),"YES", IF(A12="","","NO"))</f>
        <v/>
      </c>
      <c r="F12" s="54" t="str">
        <f>IF(COUNTIFS('9.  Documented Occ. (Recall)'!A$2:A$252,A12,'9.  Documented Occ. (Recall)'!F$2:F$252,A$3), "YES", IF(A12="","","NO"))</f>
        <v/>
      </c>
      <c r="G12" s="54" t="str">
        <f>IF(A12&lt;&gt;"",COUNTIFS('9.  Documented Occ. (Recall)'!F$2:F$252,A$3,'9.  Documented Occ. (Recall)'!A$2:A$252,A12),"")</f>
        <v/>
      </c>
      <c r="H12" s="54" t="str">
        <f t="array" ref="H12">IF(A12&lt;&gt;"", SUM(--(FREQUENCY(IF('9.  Documented Occ. (Recall)'!$F$2:$F$252=$A$3,IF('9.  Documented Occ. (Recall)'!$A$2:$A$252=A12,MATCH('9.  Documented Occ. (Recall)'!$P$2:$P$252,'9.  Documented Occ. (Recall)'!$P$2:$P$252,0))),ROW('9.  Documented Occ. (Recall)'!$P$2:$P$252)-ROW([1]Recall!$Z$2)+1)&gt;0)),"")</f>
        <v/>
      </c>
      <c r="I12" s="54" t="str">
        <f t="shared" si="1"/>
        <v/>
      </c>
      <c r="J12" s="54" t="str">
        <f t="shared" si="2"/>
        <v/>
      </c>
      <c r="K12" s="54" t="str">
        <f t="array" ref="K12">IF(J12="", "", IF(J12&lt;25,"VERY LOW",IF(AND(J12&gt;=25,J12&lt;=50),"LOW",IF(AND(J12&gt;50,J12&lt;=75),"MODERATE",IF(J12&gt;75,"HIGH", "")))))</f>
        <v/>
      </c>
      <c r="L12" s="54" t="str">
        <f>IF(A12&lt;&gt;"",COUNTIFS('7.  Documented Occ. (Lit)'!F$2:F$599,A$3,'7.  Documented Occ. (Lit)'!A$2:A$599,A12,'7.  Documented Occ. (Lit)'!J$2:J$599, "YES"),"")</f>
        <v/>
      </c>
      <c r="M12" s="54" t="str">
        <f t="shared" si="0"/>
        <v/>
      </c>
    </row>
    <row r="13" spans="1:13">
      <c r="A13" s="19" t="str">
        <f t="array" ref="A13">IFERROR(IF(ROWS(A$5:A12)&gt;B$3+E$3,"",INDEX('16.  Combined Lit&amp;Recall Lists'!$A$2:$A$487, MATCH(0, IF(A$3='16.  Combined Lit&amp;Recall Lists'!$B$2:$B$487,COUNTIF($A$5:A12,'16.  Combined Lit&amp;Recall Lists'!$A$2:$A$487),""),0))),"")</f>
        <v/>
      </c>
      <c r="B13" s="19" t="str">
        <f t="array" ref="B13">IFERROR(IF(ROWS(A$5:A12)&gt;B$3+E$3,"",INDEX('16.  Combined Lit&amp;Recall Lists'!$C$2:$C$487, MATCH(0, IF(A$3='16.  Combined Lit&amp;Recall Lists'!$B$2:$B$487,COUNTIF($A$5:A12,'16.  Combined Lit&amp;Recall Lists'!$A$2:$A$487),""),0))),"")</f>
        <v/>
      </c>
      <c r="C13" s="54" t="str">
        <f>IF(COUNTIFS('7.  Documented Occ. (Lit)'!A$2:A$599,A13,'7.  Documented Occ. (Lit)'!F$2:F$599,A$3), "YES", IF(A13="","","NO"))</f>
        <v/>
      </c>
      <c r="D13" s="54" t="str">
        <f>IF(A13&lt;&gt;"",COUNTIFS('7.  Documented Occ. (Lit)'!F$2:F$599,A$3,'7.  Documented Occ. (Lit)'!A$2:A$599,A13),"")</f>
        <v/>
      </c>
      <c r="E13" s="54" t="str">
        <f>IF(COUNTIFS('7.  Documented Occ. (Lit)'!A$2:A$599,A13,'7.  Documented Occ. (Lit)'!H$2:H$599,"YES",'7.  Documented Occ. (Lit)'!F$2:F$599,A$3),"YES", IF(A13="","","NO"))</f>
        <v/>
      </c>
      <c r="F13" s="54" t="str">
        <f>IF(COUNTIFS('9.  Documented Occ. (Recall)'!A$2:A$252,A13,'9.  Documented Occ. (Recall)'!F$2:F$252,A$3), "YES", IF(A13="","","NO"))</f>
        <v/>
      </c>
      <c r="G13" s="54" t="str">
        <f>IF(A13&lt;&gt;"",COUNTIFS('9.  Documented Occ. (Recall)'!F$2:F$252,A$3,'9.  Documented Occ. (Recall)'!A$2:A$252,A13),"")</f>
        <v/>
      </c>
      <c r="H13" s="54" t="str">
        <f t="array" ref="H13">IF(A13&lt;&gt;"", SUM(--(FREQUENCY(IF('9.  Documented Occ. (Recall)'!$F$2:$F$252=$A$3,IF('9.  Documented Occ. (Recall)'!$A$2:$A$252=A13,MATCH('9.  Documented Occ. (Recall)'!$P$2:$P$252,'9.  Documented Occ. (Recall)'!$P$2:$P$252,0))),ROW('9.  Documented Occ. (Recall)'!$P$2:$P$252)-ROW([1]Recall!$Z$2)+1)&gt;0)),"")</f>
        <v/>
      </c>
      <c r="I13" s="54" t="str">
        <f t="shared" si="1"/>
        <v/>
      </c>
      <c r="J13" s="54" t="str">
        <f t="shared" si="2"/>
        <v/>
      </c>
      <c r="K13" s="54" t="str">
        <f t="array" ref="K13">IF(J13="", "", IF(J13&lt;25,"VERY LOW",IF(AND(J13&gt;=25,J13&lt;=50),"LOW",IF(AND(J13&gt;50,J13&lt;=75),"MODERATE",IF(J13&gt;75,"HIGH", "")))))</f>
        <v/>
      </c>
      <c r="L13" s="54" t="str">
        <f>IF(A13&lt;&gt;"",COUNTIFS('7.  Documented Occ. (Lit)'!F$2:F$599,A$3,'7.  Documented Occ. (Lit)'!A$2:A$599,A13,'7.  Documented Occ. (Lit)'!J$2:J$599, "YES"),"")</f>
        <v/>
      </c>
      <c r="M13" s="54" t="str">
        <f t="shared" si="0"/>
        <v/>
      </c>
    </row>
    <row r="14" spans="1:13">
      <c r="A14" s="19" t="str">
        <f t="array" ref="A14">IFERROR(IF(ROWS(A$5:A13)&gt;B$3+E$3,"",INDEX('16.  Combined Lit&amp;Recall Lists'!$A$2:$A$487, MATCH(0, IF(A$3='16.  Combined Lit&amp;Recall Lists'!$B$2:$B$487,COUNTIF($A$5:A13,'16.  Combined Lit&amp;Recall Lists'!$A$2:$A$487),""),0))),"")</f>
        <v/>
      </c>
      <c r="B14" s="19" t="str">
        <f t="array" ref="B14">IFERROR(IF(ROWS(A$5:A13)&gt;B$3+E$3,"",INDEX('16.  Combined Lit&amp;Recall Lists'!$C$2:$C$487, MATCH(0, IF(A$3='16.  Combined Lit&amp;Recall Lists'!$B$2:$B$487,COUNTIF($A$5:A13,'16.  Combined Lit&amp;Recall Lists'!$A$2:$A$487),""),0))),"")</f>
        <v/>
      </c>
      <c r="C14" s="54" t="str">
        <f>IF(COUNTIFS('7.  Documented Occ. (Lit)'!A$2:A$599,A14,'7.  Documented Occ. (Lit)'!F$2:F$599,A$3), "YES", IF(A14="","","NO"))</f>
        <v/>
      </c>
      <c r="D14" s="54" t="str">
        <f>IF(A14&lt;&gt;"",COUNTIFS('7.  Documented Occ. (Lit)'!F$2:F$599,A$3,'7.  Documented Occ. (Lit)'!A$2:A$599,A14),"")</f>
        <v/>
      </c>
      <c r="E14" s="54" t="str">
        <f>IF(COUNTIFS('7.  Documented Occ. (Lit)'!A$2:A$599,A14,'7.  Documented Occ. (Lit)'!H$2:H$599,"YES",'7.  Documented Occ. (Lit)'!F$2:F$599,A$3),"YES", IF(A14="","","NO"))</f>
        <v/>
      </c>
      <c r="F14" s="54" t="str">
        <f>IF(COUNTIFS('9.  Documented Occ. (Recall)'!A$2:A$252,A14,'9.  Documented Occ. (Recall)'!F$2:F$252,A$3), "YES", IF(A14="","","NO"))</f>
        <v/>
      </c>
      <c r="G14" s="54" t="str">
        <f>IF(A14&lt;&gt;"",COUNTIFS('9.  Documented Occ. (Recall)'!F$2:F$252,A$3,'9.  Documented Occ. (Recall)'!A$2:A$252,A14),"")</f>
        <v/>
      </c>
      <c r="H14" s="54" t="str">
        <f t="array" ref="H14">IF(A14&lt;&gt;"", SUM(--(FREQUENCY(IF('9.  Documented Occ. (Recall)'!$F$2:$F$252=$A$3,IF('9.  Documented Occ. (Recall)'!$A$2:$A$252=A14,MATCH('9.  Documented Occ. (Recall)'!$P$2:$P$252,'9.  Documented Occ. (Recall)'!$P$2:$P$252,0))),ROW('9.  Documented Occ. (Recall)'!$P$2:$P$252)-ROW([1]Recall!$Z$2)+1)&gt;0)),"")</f>
        <v/>
      </c>
      <c r="I14" s="54" t="str">
        <f t="shared" si="1"/>
        <v/>
      </c>
      <c r="J14" s="54" t="str">
        <f t="shared" si="2"/>
        <v/>
      </c>
      <c r="K14" s="54" t="str">
        <f t="array" ref="K14">IF(J14="", "", IF(J14&lt;25,"VERY LOW",IF(AND(J14&gt;=25,J14&lt;=50),"LOW",IF(AND(J14&gt;50,J14&lt;=75),"MODERATE",IF(J14&gt;75,"HIGH", "")))))</f>
        <v/>
      </c>
      <c r="L14" s="54" t="str">
        <f>IF(A14&lt;&gt;"",COUNTIFS('7.  Documented Occ. (Lit)'!F$2:F$599,A$3,'7.  Documented Occ. (Lit)'!A$2:A$599,A14,'7.  Documented Occ. (Lit)'!J$2:J$599, "YES"),"")</f>
        <v/>
      </c>
      <c r="M14" s="54" t="str">
        <f t="shared" si="0"/>
        <v/>
      </c>
    </row>
    <row r="15" spans="1:13">
      <c r="A15" s="19" t="str">
        <f t="array" ref="A15">IFERROR(IF(ROWS(A$5:A14)&gt;B$3+E$3,"",INDEX('16.  Combined Lit&amp;Recall Lists'!$A$2:$A$487, MATCH(0, IF(A$3='16.  Combined Lit&amp;Recall Lists'!$B$2:$B$487,COUNTIF($A$5:A14,'16.  Combined Lit&amp;Recall Lists'!$A$2:$A$487),""),0))),"")</f>
        <v/>
      </c>
      <c r="B15" s="19" t="str">
        <f t="array" ref="B15">IFERROR(IF(ROWS(A$5:A14)&gt;B$3+E$3,"",INDEX('16.  Combined Lit&amp;Recall Lists'!$C$2:$C$487, MATCH(0, IF(A$3='16.  Combined Lit&amp;Recall Lists'!$B$2:$B$487,COUNTIF($A$5:A14,'16.  Combined Lit&amp;Recall Lists'!$A$2:$A$487),""),0))),"")</f>
        <v/>
      </c>
      <c r="C15" s="54" t="str">
        <f>IF(COUNTIFS('7.  Documented Occ. (Lit)'!A$2:A$599,A15,'7.  Documented Occ. (Lit)'!F$2:F$599,A$3), "YES", IF(A15="","","NO"))</f>
        <v/>
      </c>
      <c r="D15" s="54" t="str">
        <f>IF(A15&lt;&gt;"",COUNTIFS('7.  Documented Occ. (Lit)'!F$2:F$599,A$3,'7.  Documented Occ. (Lit)'!A$2:A$599,A15),"")</f>
        <v/>
      </c>
      <c r="E15" s="54" t="str">
        <f>IF(COUNTIFS('7.  Documented Occ. (Lit)'!A$2:A$599,A15,'7.  Documented Occ. (Lit)'!H$2:H$599,"YES",'7.  Documented Occ. (Lit)'!F$2:F$599,A$3),"YES", IF(A15="","","NO"))</f>
        <v/>
      </c>
      <c r="F15" s="54" t="str">
        <f>IF(COUNTIFS('9.  Documented Occ. (Recall)'!A$2:A$252,A15,'9.  Documented Occ. (Recall)'!F$2:F$252,A$3), "YES", IF(A15="","","NO"))</f>
        <v/>
      </c>
      <c r="G15" s="54" t="str">
        <f>IF(A15&lt;&gt;"",COUNTIFS('9.  Documented Occ. (Recall)'!F$2:F$252,A$3,'9.  Documented Occ. (Recall)'!A$2:A$252,A15),"")</f>
        <v/>
      </c>
      <c r="H15" s="54" t="str">
        <f t="array" ref="H15">IF(A15&lt;&gt;"", SUM(--(FREQUENCY(IF('9.  Documented Occ. (Recall)'!$F$2:$F$252=$A$3,IF('9.  Documented Occ. (Recall)'!$A$2:$A$252=A15,MATCH('9.  Documented Occ. (Recall)'!$P$2:$P$252,'9.  Documented Occ. (Recall)'!$P$2:$P$252,0))),ROW('9.  Documented Occ. (Recall)'!$P$2:$P$252)-ROW([1]Recall!$Z$2)+1)&gt;0)),"")</f>
        <v/>
      </c>
      <c r="I15" s="54" t="str">
        <f t="shared" si="1"/>
        <v/>
      </c>
      <c r="J15" s="54" t="str">
        <f t="shared" si="2"/>
        <v/>
      </c>
      <c r="K15" s="54" t="str">
        <f t="array" ref="K15">IF(J15="", "", IF(J15&lt;25,"VERY LOW",IF(AND(J15&gt;=25,J15&lt;=50),"LOW",IF(AND(J15&gt;50,J15&lt;=75),"MODERATE",IF(J15&gt;75,"HIGH", "")))))</f>
        <v/>
      </c>
      <c r="L15" s="54" t="str">
        <f>IF(A15&lt;&gt;"",COUNTIFS('7.  Documented Occ. (Lit)'!F$2:F$599,A$3,'7.  Documented Occ. (Lit)'!A$2:A$599,A15,'7.  Documented Occ. (Lit)'!J$2:J$599, "YES"),"")</f>
        <v/>
      </c>
      <c r="M15" s="54" t="str">
        <f t="shared" si="0"/>
        <v/>
      </c>
    </row>
    <row r="16" spans="1:13">
      <c r="A16" s="19" t="str">
        <f t="array" ref="A16">IFERROR(IF(ROWS(A$5:A15)&gt;B$3+E$3,"",INDEX('16.  Combined Lit&amp;Recall Lists'!$A$2:$A$487, MATCH(0, IF(A$3='16.  Combined Lit&amp;Recall Lists'!$B$2:$B$487,COUNTIF($A$5:A15,'16.  Combined Lit&amp;Recall Lists'!$A$2:$A$487),""),0))),"")</f>
        <v/>
      </c>
      <c r="B16" s="19" t="str">
        <f t="array" ref="B16">IFERROR(IF(ROWS(A$5:A15)&gt;B$3+E$3,"",INDEX('16.  Combined Lit&amp;Recall Lists'!$C$2:$C$487, MATCH(0, IF(A$3='16.  Combined Lit&amp;Recall Lists'!$B$2:$B$487,COUNTIF($A$5:A15,'16.  Combined Lit&amp;Recall Lists'!$A$2:$A$487),""),0))),"")</f>
        <v/>
      </c>
      <c r="C16" s="54" t="str">
        <f>IF(COUNTIFS('7.  Documented Occ. (Lit)'!A$2:A$599,A16,'7.  Documented Occ. (Lit)'!F$2:F$599,A$3), "YES", IF(A16="","","NO"))</f>
        <v/>
      </c>
      <c r="D16" s="54" t="str">
        <f>IF(A16&lt;&gt;"",COUNTIFS('7.  Documented Occ. (Lit)'!F$2:F$599,A$3,'7.  Documented Occ. (Lit)'!A$2:A$599,A16),"")</f>
        <v/>
      </c>
      <c r="E16" s="54" t="str">
        <f>IF(COUNTIFS('7.  Documented Occ. (Lit)'!A$2:A$599,A16,'7.  Documented Occ. (Lit)'!H$2:H$599,"YES",'7.  Documented Occ. (Lit)'!F$2:F$599,A$3),"YES", IF(A16="","","NO"))</f>
        <v/>
      </c>
      <c r="F16" s="54" t="str">
        <f>IF(COUNTIFS('9.  Documented Occ. (Recall)'!A$2:A$252,A16,'9.  Documented Occ. (Recall)'!F$2:F$252,A$3), "YES", IF(A16="","","NO"))</f>
        <v/>
      </c>
      <c r="G16" s="54" t="str">
        <f>IF(A16&lt;&gt;"",COUNTIFS('9.  Documented Occ. (Recall)'!F$2:F$252,A$3,'9.  Documented Occ. (Recall)'!A$2:A$252,A16),"")</f>
        <v/>
      </c>
      <c r="H16" s="54" t="str">
        <f t="array" ref="H16">IF(A16&lt;&gt;"", SUM(--(FREQUENCY(IF('9.  Documented Occ. (Recall)'!$F$2:$F$252=$A$3,IF('9.  Documented Occ. (Recall)'!$A$2:$A$252=A16,MATCH('9.  Documented Occ. (Recall)'!$P$2:$P$252,'9.  Documented Occ. (Recall)'!$P$2:$P$252,0))),ROW('9.  Documented Occ. (Recall)'!$P$2:$P$252)-ROW([1]Recall!$Z$2)+1)&gt;0)),"")</f>
        <v/>
      </c>
      <c r="I16" s="54" t="str">
        <f t="shared" si="1"/>
        <v/>
      </c>
      <c r="J16" s="54" t="str">
        <f t="shared" si="2"/>
        <v/>
      </c>
      <c r="K16" s="54" t="str">
        <f t="array" ref="K16">IF(J16="", "", IF(J16&lt;25,"VERY LOW",IF(AND(J16&gt;=25,J16&lt;=50),"LOW",IF(AND(J16&gt;50,J16&lt;=75),"MODERATE",IF(J16&gt;75,"HIGH", "")))))</f>
        <v/>
      </c>
      <c r="L16" s="54" t="str">
        <f>IF(A16&lt;&gt;"",COUNTIFS('7.  Documented Occ. (Lit)'!F$2:F$599,A$3,'7.  Documented Occ. (Lit)'!A$2:A$599,A16,'7.  Documented Occ. (Lit)'!J$2:J$599, "YES"),"")</f>
        <v/>
      </c>
      <c r="M16" s="54" t="str">
        <f t="shared" si="0"/>
        <v/>
      </c>
    </row>
    <row r="17" spans="1:13">
      <c r="A17" s="19" t="str">
        <f t="array" ref="A17">IFERROR(IF(ROWS(A$5:A16)&gt;B$3+E$3,"",INDEX('16.  Combined Lit&amp;Recall Lists'!$A$2:$A$487, MATCH(0, IF(A$3='16.  Combined Lit&amp;Recall Lists'!$B$2:$B$487,COUNTIF($A$5:A16,'16.  Combined Lit&amp;Recall Lists'!$A$2:$A$487),""),0))),"")</f>
        <v/>
      </c>
      <c r="B17" s="19" t="str">
        <f t="array" ref="B17">IFERROR(IF(ROWS(A$5:A16)&gt;B$3+E$3,"",INDEX('16.  Combined Lit&amp;Recall Lists'!$C$2:$C$487, MATCH(0, IF(A$3='16.  Combined Lit&amp;Recall Lists'!$B$2:$B$487,COUNTIF($A$5:A16,'16.  Combined Lit&amp;Recall Lists'!$A$2:$A$487),""),0))),"")</f>
        <v/>
      </c>
      <c r="C17" s="54" t="str">
        <f>IF(COUNTIFS('7.  Documented Occ. (Lit)'!A$2:A$599,A17,'7.  Documented Occ. (Lit)'!F$2:F$599,A$3), "YES", IF(A17="","","NO"))</f>
        <v/>
      </c>
      <c r="D17" s="54" t="str">
        <f>IF(A17&lt;&gt;"",COUNTIFS('7.  Documented Occ. (Lit)'!F$2:F$599,A$3,'7.  Documented Occ. (Lit)'!A$2:A$599,A17),"")</f>
        <v/>
      </c>
      <c r="E17" s="54" t="str">
        <f>IF(COUNTIFS('7.  Documented Occ. (Lit)'!A$2:A$599,A17,'7.  Documented Occ. (Lit)'!H$2:H$599,"YES",'7.  Documented Occ. (Lit)'!F$2:F$599,A$3),"YES", IF(A17="","","NO"))</f>
        <v/>
      </c>
      <c r="F17" s="54" t="str">
        <f>IF(COUNTIFS('9.  Documented Occ. (Recall)'!A$2:A$252,A17,'9.  Documented Occ. (Recall)'!F$2:F$252,A$3), "YES", IF(A17="","","NO"))</f>
        <v/>
      </c>
      <c r="G17" s="54" t="str">
        <f>IF(A17&lt;&gt;"",COUNTIFS('9.  Documented Occ. (Recall)'!F$2:F$252,A$3,'9.  Documented Occ. (Recall)'!A$2:A$252,A17),"")</f>
        <v/>
      </c>
      <c r="H17" s="54" t="str">
        <f t="array" ref="H17">IF(A17&lt;&gt;"", SUM(--(FREQUENCY(IF('9.  Documented Occ. (Recall)'!$F$2:$F$252=$A$3,IF('9.  Documented Occ. (Recall)'!$A$2:$A$252=A17,MATCH('9.  Documented Occ. (Recall)'!$P$2:$P$252,'9.  Documented Occ. (Recall)'!$P$2:$P$252,0))),ROW('9.  Documented Occ. (Recall)'!$P$2:$P$252)-ROW([1]Recall!$Z$2)+1)&gt;0)),"")</f>
        <v/>
      </c>
      <c r="I17" s="54" t="str">
        <f t="shared" si="1"/>
        <v/>
      </c>
      <c r="J17" s="54" t="str">
        <f t="shared" si="2"/>
        <v/>
      </c>
      <c r="K17" s="54" t="str">
        <f t="array" ref="K17">IF(J17="", "", IF(J17&lt;25,"VERY LOW",IF(AND(J17&gt;=25,J17&lt;=50),"LOW",IF(AND(J17&gt;50,J17&lt;=75),"MODERATE",IF(J17&gt;75,"HIGH", "")))))</f>
        <v/>
      </c>
      <c r="L17" s="54" t="str">
        <f>IF(A17&lt;&gt;"",COUNTIFS('7.  Documented Occ. (Lit)'!F$2:F$599,A$3,'7.  Documented Occ. (Lit)'!A$2:A$599,A17,'7.  Documented Occ. (Lit)'!J$2:J$599, "YES"),"")</f>
        <v/>
      </c>
      <c r="M17" s="54" t="str">
        <f t="shared" si="0"/>
        <v/>
      </c>
    </row>
    <row r="18" spans="1:13">
      <c r="A18" s="19" t="str">
        <f t="array" ref="A18">IFERROR(IF(ROWS(A$5:A17)&gt;B$3+E$3,"",INDEX('16.  Combined Lit&amp;Recall Lists'!$A$2:$A$487, MATCH(0, IF(A$3='16.  Combined Lit&amp;Recall Lists'!$B$2:$B$487,COUNTIF($A$5:A17,'16.  Combined Lit&amp;Recall Lists'!$A$2:$A$487),""),0))),"")</f>
        <v/>
      </c>
      <c r="B18" s="19" t="str">
        <f t="array" ref="B18">IFERROR(IF(ROWS(A$5:A17)&gt;B$3+E$3,"",INDEX('16.  Combined Lit&amp;Recall Lists'!$C$2:$C$487, MATCH(0, IF(A$3='16.  Combined Lit&amp;Recall Lists'!$B$2:$B$487,COUNTIF($A$5:A17,'16.  Combined Lit&amp;Recall Lists'!$A$2:$A$487),""),0))),"")</f>
        <v/>
      </c>
      <c r="C18" s="54" t="str">
        <f>IF(COUNTIFS('7.  Documented Occ. (Lit)'!A$2:A$599,A18,'7.  Documented Occ. (Lit)'!F$2:F$599,A$3), "YES", IF(A18="","","NO"))</f>
        <v/>
      </c>
      <c r="D18" s="54" t="str">
        <f>IF(A18&lt;&gt;"",COUNTIFS('7.  Documented Occ. (Lit)'!F$2:F$599,A$3,'7.  Documented Occ. (Lit)'!A$2:A$599,A18),"")</f>
        <v/>
      </c>
      <c r="E18" s="54" t="str">
        <f>IF(COUNTIFS('7.  Documented Occ. (Lit)'!A$2:A$599,A18,'7.  Documented Occ. (Lit)'!H$2:H$599,"YES",'7.  Documented Occ. (Lit)'!F$2:F$599,A$3),"YES", IF(A18="","","NO"))</f>
        <v/>
      </c>
      <c r="F18" s="54" t="str">
        <f>IF(COUNTIFS('9.  Documented Occ. (Recall)'!A$2:A$252,A18,'9.  Documented Occ. (Recall)'!F$2:F$252,A$3), "YES", IF(A18="","","NO"))</f>
        <v/>
      </c>
      <c r="G18" s="54" t="str">
        <f>IF(A18&lt;&gt;"",COUNTIFS('9.  Documented Occ. (Recall)'!F$2:F$252,A$3,'9.  Documented Occ. (Recall)'!A$2:A$252,A18),"")</f>
        <v/>
      </c>
      <c r="H18" s="54" t="str">
        <f t="array" ref="H18">IF(A18&lt;&gt;"", SUM(--(FREQUENCY(IF('9.  Documented Occ. (Recall)'!$F$2:$F$252=$A$3,IF('9.  Documented Occ. (Recall)'!$A$2:$A$252=A18,MATCH('9.  Documented Occ. (Recall)'!$P$2:$P$252,'9.  Documented Occ. (Recall)'!$P$2:$P$252,0))),ROW('9.  Documented Occ. (Recall)'!$P$2:$P$252)-ROW([1]Recall!$Z$2)+1)&gt;0)),"")</f>
        <v/>
      </c>
      <c r="I18" s="54" t="str">
        <f t="shared" si="1"/>
        <v/>
      </c>
      <c r="J18" s="54" t="str">
        <f t="shared" si="2"/>
        <v/>
      </c>
      <c r="K18" s="54" t="str">
        <f t="array" ref="K18">IF(J18="", "", IF(J18&lt;25,"VERY LOW",IF(AND(J18&gt;=25,J18&lt;=50),"LOW",IF(AND(J18&gt;50,J18&lt;=75),"MODERATE",IF(J18&gt;75,"HIGH", "")))))</f>
        <v/>
      </c>
      <c r="L18" s="54" t="str">
        <f>IF(A18&lt;&gt;"",COUNTIFS('7.  Documented Occ. (Lit)'!F$2:F$599,A$3,'7.  Documented Occ. (Lit)'!A$2:A$599,A18,'7.  Documented Occ. (Lit)'!J$2:J$599, "YES"),"")</f>
        <v/>
      </c>
      <c r="M18" s="54" t="str">
        <f t="shared" si="0"/>
        <v/>
      </c>
    </row>
    <row r="19" spans="1:13">
      <c r="A19" s="19" t="str">
        <f t="array" ref="A19">IFERROR(IF(ROWS(A$5:A18)&gt;B$3+E$3,"",INDEX('16.  Combined Lit&amp;Recall Lists'!$A$2:$A$487, MATCH(0, IF(A$3='16.  Combined Lit&amp;Recall Lists'!$B$2:$B$487,COUNTIF($A$5:A18,'16.  Combined Lit&amp;Recall Lists'!$A$2:$A$487),""),0))),"")</f>
        <v/>
      </c>
      <c r="B19" s="19" t="str">
        <f t="array" ref="B19">IFERROR(IF(ROWS(A$5:A18)&gt;B$3+E$3,"",INDEX('16.  Combined Lit&amp;Recall Lists'!$C$2:$C$487, MATCH(0, IF(A$3='16.  Combined Lit&amp;Recall Lists'!$B$2:$B$487,COUNTIF($A$5:A18,'16.  Combined Lit&amp;Recall Lists'!$A$2:$A$487),""),0))),"")</f>
        <v/>
      </c>
      <c r="C19" s="54" t="str">
        <f>IF(COUNTIFS('7.  Documented Occ. (Lit)'!A$2:A$599,A19,'7.  Documented Occ. (Lit)'!F$2:F$599,A$3), "YES", IF(A19="","","NO"))</f>
        <v/>
      </c>
      <c r="D19" s="54" t="str">
        <f>IF(A19&lt;&gt;"",COUNTIFS('7.  Documented Occ. (Lit)'!F$2:F$599,A$3,'7.  Documented Occ. (Lit)'!A$2:A$599,A19),"")</f>
        <v/>
      </c>
      <c r="E19" s="54" t="str">
        <f>IF(COUNTIFS('7.  Documented Occ. (Lit)'!A$2:A$599,A19,'7.  Documented Occ. (Lit)'!H$2:H$599,"YES",'7.  Documented Occ. (Lit)'!F$2:F$599,A$3),"YES", IF(A19="","","NO"))</f>
        <v/>
      </c>
      <c r="F19" s="54" t="str">
        <f>IF(COUNTIFS('9.  Documented Occ. (Recall)'!A$2:A$252,A19,'9.  Documented Occ. (Recall)'!F$2:F$252,A$3), "YES", IF(A19="","","NO"))</f>
        <v/>
      </c>
      <c r="G19" s="54" t="str">
        <f>IF(A19&lt;&gt;"",COUNTIFS('9.  Documented Occ. (Recall)'!F$2:F$252,A$3,'9.  Documented Occ. (Recall)'!A$2:A$252,A19),"")</f>
        <v/>
      </c>
      <c r="H19" s="54" t="str">
        <f t="array" ref="H19">IF(A19&lt;&gt;"", SUM(--(FREQUENCY(IF('9.  Documented Occ. (Recall)'!$F$2:$F$252=$A$3,IF('9.  Documented Occ. (Recall)'!$A$2:$A$252=A19,MATCH('9.  Documented Occ. (Recall)'!$P$2:$P$252,'9.  Documented Occ. (Recall)'!$P$2:$P$252,0))),ROW('9.  Documented Occ. (Recall)'!$P$2:$P$252)-ROW([1]Recall!$Z$2)+1)&gt;0)),"")</f>
        <v/>
      </c>
      <c r="I19" s="54" t="str">
        <f t="shared" si="1"/>
        <v/>
      </c>
      <c r="J19" s="54" t="str">
        <f t="shared" si="2"/>
        <v/>
      </c>
      <c r="K19" s="54" t="str">
        <f t="array" ref="K19">IF(J19="", "", IF(J19&lt;25,"VERY LOW",IF(AND(J19&gt;=25,J19&lt;=50),"LOW",IF(AND(J19&gt;50,J19&lt;=75),"MODERATE",IF(J19&gt;75,"HIGH", "")))))</f>
        <v/>
      </c>
      <c r="L19" s="54" t="str">
        <f>IF(A19&lt;&gt;"",COUNTIFS('7.  Documented Occ. (Lit)'!F$2:F$599,A$3,'7.  Documented Occ. (Lit)'!A$2:A$599,A19,'7.  Documented Occ. (Lit)'!J$2:J$599, "YES"),"")</f>
        <v/>
      </c>
      <c r="M19" s="54" t="str">
        <f t="shared" si="0"/>
        <v/>
      </c>
    </row>
    <row r="20" spans="1:13">
      <c r="A20" s="19" t="str">
        <f t="array" ref="A20">IFERROR(IF(ROWS(A$5:A19)&gt;B$3+E$3,"",INDEX('16.  Combined Lit&amp;Recall Lists'!$A$2:$A$487, MATCH(0, IF(A$3='16.  Combined Lit&amp;Recall Lists'!$B$2:$B$487,COUNTIF($A$5:A19,'16.  Combined Lit&amp;Recall Lists'!$A$2:$A$487),""),0))),"")</f>
        <v/>
      </c>
      <c r="B20" s="19" t="str">
        <f t="array" ref="B20">IFERROR(IF(ROWS(A$5:A19)&gt;B$3+E$3,"",INDEX('16.  Combined Lit&amp;Recall Lists'!$C$2:$C$487, MATCH(0, IF(A$3='16.  Combined Lit&amp;Recall Lists'!$B$2:$B$487,COUNTIF($A$5:A19,'16.  Combined Lit&amp;Recall Lists'!$A$2:$A$487),""),0))),"")</f>
        <v/>
      </c>
      <c r="C20" s="54" t="str">
        <f>IF(COUNTIFS('7.  Documented Occ. (Lit)'!A$2:A$599,A20,'7.  Documented Occ. (Lit)'!F$2:F$599,A$3), "YES", IF(A20="","","NO"))</f>
        <v/>
      </c>
      <c r="D20" s="54" t="str">
        <f>IF(A20&lt;&gt;"",COUNTIFS('7.  Documented Occ. (Lit)'!F$2:F$599,A$3,'7.  Documented Occ. (Lit)'!A$2:A$599,A20),"")</f>
        <v/>
      </c>
      <c r="E20" s="54" t="str">
        <f>IF(COUNTIFS('7.  Documented Occ. (Lit)'!A$2:A$599,A20,'7.  Documented Occ. (Lit)'!H$2:H$599,"YES",'7.  Documented Occ. (Lit)'!F$2:F$599,A$3),"YES", IF(A20="","","NO"))</f>
        <v/>
      </c>
      <c r="F20" s="54" t="str">
        <f>IF(COUNTIFS('9.  Documented Occ. (Recall)'!A$2:A$252,A20,'9.  Documented Occ. (Recall)'!F$2:F$252,A$3), "YES", IF(A20="","","NO"))</f>
        <v/>
      </c>
      <c r="G20" s="54" t="str">
        <f>IF(A20&lt;&gt;"",COUNTIFS('9.  Documented Occ. (Recall)'!F$2:F$252,A$3,'9.  Documented Occ. (Recall)'!A$2:A$252,A20),"")</f>
        <v/>
      </c>
      <c r="H20" s="54" t="str">
        <f t="array" ref="H20">IF(A20&lt;&gt;"", SUM(--(FREQUENCY(IF('9.  Documented Occ. (Recall)'!$F$2:$F$252=$A$3,IF('9.  Documented Occ. (Recall)'!$A$2:$A$252=A20,MATCH('9.  Documented Occ. (Recall)'!$P$2:$P$252,'9.  Documented Occ. (Recall)'!$P$2:$P$252,0))),ROW('9.  Documented Occ. (Recall)'!$P$2:$P$252)-ROW([1]Recall!$Z$2)+1)&gt;0)),"")</f>
        <v/>
      </c>
      <c r="I20" s="54" t="str">
        <f t="shared" si="1"/>
        <v/>
      </c>
      <c r="J20" s="54" t="str">
        <f t="shared" si="2"/>
        <v/>
      </c>
      <c r="K20" s="54" t="str">
        <f t="array" ref="K20">IF(J20="", "", IF(J20&lt;25,"VERY LOW",IF(AND(J20&gt;=25,J20&lt;=50),"LOW",IF(AND(J20&gt;50,J20&lt;=75),"MODERATE",IF(J20&gt;75,"HIGH", "")))))</f>
        <v/>
      </c>
      <c r="L20" s="54" t="str">
        <f>IF(A20&lt;&gt;"",COUNTIFS('7.  Documented Occ. (Lit)'!F$2:F$599,A$3,'7.  Documented Occ. (Lit)'!A$2:A$599,A20,'7.  Documented Occ. (Lit)'!J$2:J$599, "YES"),"")</f>
        <v/>
      </c>
      <c r="M20" s="54" t="str">
        <f t="shared" si="0"/>
        <v/>
      </c>
    </row>
    <row r="21" spans="1:13">
      <c r="A21" s="19" t="str">
        <f t="array" ref="A21">IFERROR(IF(ROWS(A$5:A20)&gt;B$3+E$3,"",INDEX('16.  Combined Lit&amp;Recall Lists'!$A$2:$A$487, MATCH(0, IF(A$3='16.  Combined Lit&amp;Recall Lists'!$B$2:$B$487,COUNTIF($A$5:A20,'16.  Combined Lit&amp;Recall Lists'!$A$2:$A$487),""),0))),"")</f>
        <v/>
      </c>
      <c r="B21" s="19" t="str">
        <f t="array" ref="B21">IFERROR(IF(ROWS(A$5:A20)&gt;B$3+E$3,"",INDEX('16.  Combined Lit&amp;Recall Lists'!$C$2:$C$487, MATCH(0, IF(A$3='16.  Combined Lit&amp;Recall Lists'!$B$2:$B$487,COUNTIF($A$5:A20,'16.  Combined Lit&amp;Recall Lists'!$A$2:$A$487),""),0))),"")</f>
        <v/>
      </c>
      <c r="C21" s="54" t="str">
        <f>IF(COUNTIFS('7.  Documented Occ. (Lit)'!A$2:A$599,A21,'7.  Documented Occ. (Lit)'!F$2:F$599,A$3), "YES", IF(A21="","","NO"))</f>
        <v/>
      </c>
      <c r="D21" s="54" t="str">
        <f>IF(A21&lt;&gt;"",COUNTIFS('7.  Documented Occ. (Lit)'!F$2:F$599,A$3,'7.  Documented Occ. (Lit)'!A$2:A$599,A21),"")</f>
        <v/>
      </c>
      <c r="E21" s="54" t="str">
        <f>IF(COUNTIFS('7.  Documented Occ. (Lit)'!A$2:A$599,A21,'7.  Documented Occ. (Lit)'!H$2:H$599,"YES",'7.  Documented Occ. (Lit)'!F$2:F$599,A$3),"YES", IF(A21="","","NO"))</f>
        <v/>
      </c>
      <c r="F21" s="54" t="str">
        <f>IF(COUNTIFS('9.  Documented Occ. (Recall)'!A$2:A$252,A21,'9.  Documented Occ. (Recall)'!F$2:F$252,A$3), "YES", IF(A21="","","NO"))</f>
        <v/>
      </c>
      <c r="G21" s="54" t="str">
        <f>IF(A21&lt;&gt;"",COUNTIFS('9.  Documented Occ. (Recall)'!F$2:F$252,A$3,'9.  Documented Occ. (Recall)'!A$2:A$252,A21),"")</f>
        <v/>
      </c>
      <c r="H21" s="54" t="str">
        <f t="array" ref="H21">IF(A21&lt;&gt;"", SUM(--(FREQUENCY(IF('9.  Documented Occ. (Recall)'!$F$2:$F$252=$A$3,IF('9.  Documented Occ. (Recall)'!$A$2:$A$252=A21,MATCH('9.  Documented Occ. (Recall)'!$P$2:$P$252,'9.  Documented Occ. (Recall)'!$P$2:$P$252,0))),ROW('9.  Documented Occ. (Recall)'!$P$2:$P$252)-ROW([1]Recall!$Z$2)+1)&gt;0)),"")</f>
        <v/>
      </c>
      <c r="I21" s="54" t="str">
        <f t="shared" si="1"/>
        <v/>
      </c>
      <c r="J21" s="54" t="str">
        <f t="shared" si="2"/>
        <v/>
      </c>
      <c r="K21" s="54" t="str">
        <f t="array" ref="K21">IF(J21="", "", IF(J21&lt;25,"VERY LOW",IF(AND(J21&gt;=25,J21&lt;=50),"LOW",IF(AND(J21&gt;50,J21&lt;=75),"MODERATE",IF(J21&gt;75,"HIGH", "")))))</f>
        <v/>
      </c>
      <c r="L21" s="54" t="str">
        <f>IF(A21&lt;&gt;"",COUNTIFS('7.  Documented Occ. (Lit)'!F$2:F$599,A$3,'7.  Documented Occ. (Lit)'!A$2:A$599,A21,'7.  Documented Occ. (Lit)'!J$2:J$599, "YES"),"")</f>
        <v/>
      </c>
      <c r="M21" s="54" t="str">
        <f t="shared" si="0"/>
        <v/>
      </c>
    </row>
    <row r="22" spans="1:13">
      <c r="A22" s="19" t="str">
        <f t="array" ref="A22">IFERROR(IF(ROWS(A$5:A21)&gt;B$3+E$3,"",INDEX('16.  Combined Lit&amp;Recall Lists'!$A$2:$A$487, MATCH(0, IF(A$3='16.  Combined Lit&amp;Recall Lists'!$B$2:$B$487,COUNTIF($A$5:A21,'16.  Combined Lit&amp;Recall Lists'!$A$2:$A$487),""),0))),"")</f>
        <v/>
      </c>
      <c r="B22" s="19" t="str">
        <f t="array" ref="B22">IFERROR(IF(ROWS(A$5:A21)&gt;B$3+E$3,"",INDEX('16.  Combined Lit&amp;Recall Lists'!$C$2:$C$487, MATCH(0, IF(A$3='16.  Combined Lit&amp;Recall Lists'!$B$2:$B$487,COUNTIF($A$5:A21,'16.  Combined Lit&amp;Recall Lists'!$A$2:$A$487),""),0))),"")</f>
        <v/>
      </c>
      <c r="C22" s="54" t="str">
        <f>IF(COUNTIFS('7.  Documented Occ. (Lit)'!A$2:A$599,A22,'7.  Documented Occ. (Lit)'!F$2:F$599,A$3), "YES", IF(A22="","","NO"))</f>
        <v/>
      </c>
      <c r="D22" s="54" t="str">
        <f>IF(A22&lt;&gt;"",COUNTIFS('7.  Documented Occ. (Lit)'!F$2:F$599,A$3,'7.  Documented Occ. (Lit)'!A$2:A$599,A22),"")</f>
        <v/>
      </c>
      <c r="E22" s="54" t="str">
        <f>IF(COUNTIFS('7.  Documented Occ. (Lit)'!A$2:A$599,A22,'7.  Documented Occ. (Lit)'!H$2:H$599,"YES",'7.  Documented Occ. (Lit)'!F$2:F$599,A$3),"YES", IF(A22="","","NO"))</f>
        <v/>
      </c>
      <c r="F22" s="54" t="str">
        <f>IF(COUNTIFS('9.  Documented Occ. (Recall)'!A$2:A$252,A22,'9.  Documented Occ. (Recall)'!F$2:F$252,A$3), "YES", IF(A22="","","NO"))</f>
        <v/>
      </c>
      <c r="G22" s="54" t="str">
        <f>IF(A22&lt;&gt;"",COUNTIFS('9.  Documented Occ. (Recall)'!F$2:F$252,A$3,'9.  Documented Occ. (Recall)'!A$2:A$252,A22),"")</f>
        <v/>
      </c>
      <c r="H22" s="54" t="str">
        <f t="array" ref="H22">IF(A22&lt;&gt;"", SUM(--(FREQUENCY(IF('9.  Documented Occ. (Recall)'!$F$2:$F$252=$A$3,IF('9.  Documented Occ. (Recall)'!$A$2:$A$252=A22,MATCH('9.  Documented Occ. (Recall)'!$P$2:$P$252,'9.  Documented Occ. (Recall)'!$P$2:$P$252,0))),ROW('9.  Documented Occ. (Recall)'!$P$2:$P$252)-ROW([1]Recall!$Z$2)+1)&gt;0)),"")</f>
        <v/>
      </c>
      <c r="I22" s="54" t="str">
        <f t="shared" si="1"/>
        <v/>
      </c>
      <c r="J22" s="54" t="str">
        <f t="shared" si="2"/>
        <v/>
      </c>
      <c r="K22" s="54" t="str">
        <f t="array" ref="K22">IF(J22="", "", IF(J22&lt;25,"VERY LOW",IF(AND(J22&gt;=25,J22&lt;=50),"LOW",IF(AND(J22&gt;50,J22&lt;=75),"MODERATE",IF(J22&gt;75,"HIGH", "")))))</f>
        <v/>
      </c>
      <c r="L22" s="54" t="str">
        <f>IF(A22&lt;&gt;"",COUNTIFS('7.  Documented Occ. (Lit)'!F$2:F$599,A$3,'7.  Documented Occ. (Lit)'!A$2:A$599,A22,'7.  Documented Occ. (Lit)'!J$2:J$599, "YES"),"")</f>
        <v/>
      </c>
      <c r="M22" s="54" t="str">
        <f t="shared" si="0"/>
        <v/>
      </c>
    </row>
    <row r="23" spans="1:13">
      <c r="A23" s="19" t="str">
        <f t="array" ref="A23">IFERROR(IF(ROWS(A$5:A22)&gt;B$3+E$3,"",INDEX('16.  Combined Lit&amp;Recall Lists'!$A$2:$A$487, MATCH(0, IF(A$3='16.  Combined Lit&amp;Recall Lists'!$B$2:$B$487,COUNTIF($A$5:A22,'16.  Combined Lit&amp;Recall Lists'!$A$2:$A$487),""),0))),"")</f>
        <v/>
      </c>
      <c r="B23" s="19" t="str">
        <f t="array" ref="B23">IFERROR(IF(ROWS(A$5:A22)&gt;B$3+E$3,"",INDEX('16.  Combined Lit&amp;Recall Lists'!$C$2:$C$487, MATCH(0, IF(A$3='16.  Combined Lit&amp;Recall Lists'!$B$2:$B$487,COUNTIF($A$5:A22,'16.  Combined Lit&amp;Recall Lists'!$A$2:$A$487),""),0))),"")</f>
        <v/>
      </c>
      <c r="C23" s="54" t="str">
        <f>IF(COUNTIFS('7.  Documented Occ. (Lit)'!A$2:A$599,A23,'7.  Documented Occ. (Lit)'!F$2:F$599,A$3), "YES", IF(A23="","","NO"))</f>
        <v/>
      </c>
      <c r="D23" s="54" t="str">
        <f>IF(A23&lt;&gt;"",COUNTIFS('7.  Documented Occ. (Lit)'!F$2:F$599,A$3,'7.  Documented Occ. (Lit)'!A$2:A$599,A23),"")</f>
        <v/>
      </c>
      <c r="E23" s="54" t="str">
        <f>IF(COUNTIFS('7.  Documented Occ. (Lit)'!A$2:A$599,A23,'7.  Documented Occ. (Lit)'!H$2:H$599,"YES",'7.  Documented Occ. (Lit)'!F$2:F$599,A$3),"YES", IF(A23="","","NO"))</f>
        <v/>
      </c>
      <c r="F23" s="54" t="str">
        <f>IF(COUNTIFS('9.  Documented Occ. (Recall)'!A$2:A$252,A23,'9.  Documented Occ. (Recall)'!F$2:F$252,A$3), "YES", IF(A23="","","NO"))</f>
        <v/>
      </c>
      <c r="G23" s="54" t="str">
        <f>IF(A23&lt;&gt;"",COUNTIFS('9.  Documented Occ. (Recall)'!F$2:F$252,A$3,'9.  Documented Occ. (Recall)'!A$2:A$252,A23),"")</f>
        <v/>
      </c>
      <c r="H23" s="54" t="str">
        <f t="array" ref="H23">IF(A23&lt;&gt;"", SUM(--(FREQUENCY(IF('9.  Documented Occ. (Recall)'!$F$2:$F$252=$A$3,IF('9.  Documented Occ. (Recall)'!$A$2:$A$252=A23,MATCH('9.  Documented Occ. (Recall)'!$P$2:$P$252,'9.  Documented Occ. (Recall)'!$P$2:$P$252,0))),ROW('9.  Documented Occ. (Recall)'!$P$2:$P$252)-ROW([1]Recall!$Z$2)+1)&gt;0)),"")</f>
        <v/>
      </c>
      <c r="I23" s="54" t="str">
        <f t="shared" si="1"/>
        <v/>
      </c>
      <c r="J23" s="54" t="str">
        <f t="shared" si="2"/>
        <v/>
      </c>
      <c r="K23" s="54" t="str">
        <f t="array" ref="K23">IF(J23="", "", IF(J23&lt;25,"VERY LOW",IF(AND(J23&gt;=25,J23&lt;=50),"LOW",IF(AND(J23&gt;50,J23&lt;=75),"MODERATE",IF(J23&gt;75,"HIGH", "")))))</f>
        <v/>
      </c>
      <c r="L23" s="54" t="str">
        <f>IF(A23&lt;&gt;"",COUNTIFS('7.  Documented Occ. (Lit)'!F$2:F$599,A$3,'7.  Documented Occ. (Lit)'!A$2:A$599,A23,'7.  Documented Occ. (Lit)'!J$2:J$599, "YES"),"")</f>
        <v/>
      </c>
      <c r="M23" s="54" t="str">
        <f t="shared" si="0"/>
        <v/>
      </c>
    </row>
    <row r="24" spans="1:13">
      <c r="A24" s="19" t="str">
        <f t="array" ref="A24">IFERROR(IF(ROWS(A$5:A23)&gt;B$3+E$3,"",INDEX('16.  Combined Lit&amp;Recall Lists'!$A$2:$A$487, MATCH(0, IF(A$3='16.  Combined Lit&amp;Recall Lists'!$B$2:$B$487,COUNTIF($A$5:A23,'16.  Combined Lit&amp;Recall Lists'!$A$2:$A$487),""),0))),"")</f>
        <v/>
      </c>
      <c r="B24" s="19" t="str">
        <f t="array" ref="B24">IFERROR(IF(ROWS(A$5:A23)&gt;B$3+E$3,"",INDEX('16.  Combined Lit&amp;Recall Lists'!$C$2:$C$487, MATCH(0, IF(A$3='16.  Combined Lit&amp;Recall Lists'!$B$2:$B$487,COUNTIF($A$5:A23,'16.  Combined Lit&amp;Recall Lists'!$A$2:$A$487),""),0))),"")</f>
        <v/>
      </c>
      <c r="C24" s="54" t="str">
        <f>IF(COUNTIFS('7.  Documented Occ. (Lit)'!A$2:A$599,A24,'7.  Documented Occ. (Lit)'!F$2:F$599,A$3), "YES", IF(A24="","","NO"))</f>
        <v/>
      </c>
      <c r="D24" s="54" t="str">
        <f>IF(A24&lt;&gt;"",COUNTIFS('7.  Documented Occ. (Lit)'!F$2:F$599,A$3,'7.  Documented Occ. (Lit)'!A$2:A$599,A24),"")</f>
        <v/>
      </c>
      <c r="E24" s="54" t="str">
        <f>IF(COUNTIFS('7.  Documented Occ. (Lit)'!A$2:A$599,A24,'7.  Documented Occ. (Lit)'!H$2:H$599,"YES",'7.  Documented Occ. (Lit)'!F$2:F$599,A$3),"YES", IF(A24="","","NO"))</f>
        <v/>
      </c>
      <c r="F24" s="54" t="str">
        <f>IF(COUNTIFS('9.  Documented Occ. (Recall)'!A$2:A$252,A24,'9.  Documented Occ. (Recall)'!F$2:F$252,A$3), "YES", IF(A24="","","NO"))</f>
        <v/>
      </c>
      <c r="G24" s="54" t="str">
        <f>IF(A24&lt;&gt;"",COUNTIFS('9.  Documented Occ. (Recall)'!F$2:F$252,A$3,'9.  Documented Occ. (Recall)'!A$2:A$252,A24),"")</f>
        <v/>
      </c>
      <c r="H24" s="54" t="str">
        <f t="array" ref="H24">IF(A24&lt;&gt;"", SUM(--(FREQUENCY(IF('9.  Documented Occ. (Recall)'!$F$2:$F$252=$A$3,IF('9.  Documented Occ. (Recall)'!$A$2:$A$252=A24,MATCH('9.  Documented Occ. (Recall)'!$P$2:$P$252,'9.  Documented Occ. (Recall)'!$P$2:$P$252,0))),ROW('9.  Documented Occ. (Recall)'!$P$2:$P$252)-ROW([1]Recall!$Z$2)+1)&gt;0)),"")</f>
        <v/>
      </c>
      <c r="I24" s="54" t="str">
        <f t="shared" si="1"/>
        <v/>
      </c>
      <c r="J24" s="54" t="str">
        <f t="shared" si="2"/>
        <v/>
      </c>
      <c r="K24" s="54" t="str">
        <f t="array" ref="K24">IF(J24="", "", IF(J24&lt;25,"VERY LOW",IF(AND(J24&gt;=25,J24&lt;=50),"LOW",IF(AND(J24&gt;50,J24&lt;=75),"MODERATE",IF(J24&gt;75,"HIGH", "")))))</f>
        <v/>
      </c>
      <c r="L24" s="54" t="str">
        <f>IF(A24&lt;&gt;"",COUNTIFS('7.  Documented Occ. (Lit)'!F$2:F$599,A$3,'7.  Documented Occ. (Lit)'!A$2:A$599,A24,'7.  Documented Occ. (Lit)'!J$2:J$599, "YES"),"")</f>
        <v/>
      </c>
      <c r="M24" s="54" t="str">
        <f t="shared" si="0"/>
        <v/>
      </c>
    </row>
    <row r="25" spans="1:13">
      <c r="A25" s="19" t="str">
        <f t="array" ref="A25">IFERROR(IF(ROWS(A$5:A24)&gt;B$3+E$3,"",INDEX('16.  Combined Lit&amp;Recall Lists'!$A$2:$A$487, MATCH(0, IF(A$3='16.  Combined Lit&amp;Recall Lists'!$B$2:$B$487,COUNTIF($A$5:A24,'16.  Combined Lit&amp;Recall Lists'!$A$2:$A$487),""),0))),"")</f>
        <v/>
      </c>
      <c r="B25" s="19" t="str">
        <f t="array" ref="B25">IFERROR(IF(ROWS(A$5:A24)&gt;B$3+E$3,"",INDEX('16.  Combined Lit&amp;Recall Lists'!$C$2:$C$487, MATCH(0, IF(A$3='16.  Combined Lit&amp;Recall Lists'!$B$2:$B$487,COUNTIF($A$5:A24,'16.  Combined Lit&amp;Recall Lists'!$A$2:$A$487),""),0))),"")</f>
        <v/>
      </c>
      <c r="C25" s="54" t="str">
        <f>IF(COUNTIFS('7.  Documented Occ. (Lit)'!A$2:A$599,A25,'7.  Documented Occ. (Lit)'!F$2:F$599,A$3), "YES", IF(A25="","","NO"))</f>
        <v/>
      </c>
      <c r="D25" s="54" t="str">
        <f>IF(A25&lt;&gt;"",COUNTIFS('7.  Documented Occ. (Lit)'!F$2:F$599,A$3,'7.  Documented Occ. (Lit)'!A$2:A$599,A25),"")</f>
        <v/>
      </c>
      <c r="E25" s="54" t="str">
        <f>IF(COUNTIFS('7.  Documented Occ. (Lit)'!A$2:A$599,A25,'7.  Documented Occ. (Lit)'!H$2:H$599,"YES",'7.  Documented Occ. (Lit)'!F$2:F$599,A$3),"YES", IF(A25="","","NO"))</f>
        <v/>
      </c>
      <c r="F25" s="54" t="str">
        <f>IF(COUNTIFS('9.  Documented Occ. (Recall)'!A$2:A$252,A25,'9.  Documented Occ. (Recall)'!F$2:F$252,A$3), "YES", IF(A25="","","NO"))</f>
        <v/>
      </c>
      <c r="G25" s="54" t="str">
        <f>IF(A25&lt;&gt;"",COUNTIFS('9.  Documented Occ. (Recall)'!F$2:F$252,A$3,'9.  Documented Occ. (Recall)'!A$2:A$252,A25),"")</f>
        <v/>
      </c>
      <c r="H25" s="54" t="str">
        <f t="array" ref="H25">IF(A25&lt;&gt;"", SUM(--(FREQUENCY(IF('9.  Documented Occ. (Recall)'!$F$2:$F$252=$A$3,IF('9.  Documented Occ. (Recall)'!$A$2:$A$252=A25,MATCH('9.  Documented Occ. (Recall)'!$P$2:$P$252,'9.  Documented Occ. (Recall)'!$P$2:$P$252,0))),ROW('9.  Documented Occ. (Recall)'!$P$2:$P$252)-ROW([1]Recall!$Z$2)+1)&gt;0)),"")</f>
        <v/>
      </c>
      <c r="I25" s="54" t="str">
        <f t="shared" si="1"/>
        <v/>
      </c>
      <c r="J25" s="54" t="str">
        <f t="shared" si="2"/>
        <v/>
      </c>
      <c r="K25" s="54" t="str">
        <f t="array" ref="K25">IF(J25="", "", IF(J25&lt;25,"VERY LOW",IF(AND(J25&gt;=25,J25&lt;=50),"LOW",IF(AND(J25&gt;50,J25&lt;=75),"MODERATE",IF(J25&gt;75,"HIGH", "")))))</f>
        <v/>
      </c>
      <c r="L25" s="54" t="str">
        <f>IF(A25&lt;&gt;"",COUNTIFS('7.  Documented Occ. (Lit)'!F$2:F$599,A$3,'7.  Documented Occ. (Lit)'!A$2:A$599,A25,'7.  Documented Occ. (Lit)'!J$2:J$599, "YES"),"")</f>
        <v/>
      </c>
      <c r="M25" s="54" t="str">
        <f t="shared" si="0"/>
        <v/>
      </c>
    </row>
    <row r="26" spans="1:13">
      <c r="A26" s="19" t="str">
        <f t="array" ref="A26">IFERROR(IF(ROWS(A$5:A25)&gt;B$3+E$3,"",INDEX('16.  Combined Lit&amp;Recall Lists'!$A$2:$A$487, MATCH(0, IF(A$3='16.  Combined Lit&amp;Recall Lists'!$B$2:$B$487,COUNTIF($A$5:A25,'16.  Combined Lit&amp;Recall Lists'!$A$2:$A$487),""),0))),"")</f>
        <v/>
      </c>
      <c r="B26" s="19" t="str">
        <f t="array" ref="B26">IFERROR(IF(ROWS(A$5:A25)&gt;B$3+E$3,"",INDEX('16.  Combined Lit&amp;Recall Lists'!$C$2:$C$487, MATCH(0, IF(A$3='16.  Combined Lit&amp;Recall Lists'!$B$2:$B$487,COUNTIF($A$5:A25,'16.  Combined Lit&amp;Recall Lists'!$A$2:$A$487),""),0))),"")</f>
        <v/>
      </c>
      <c r="C26" s="54" t="str">
        <f>IF(COUNTIFS('7.  Documented Occ. (Lit)'!A$2:A$599,A26,'7.  Documented Occ. (Lit)'!F$2:F$599,A$3), "YES", IF(A26="","","NO"))</f>
        <v/>
      </c>
      <c r="D26" s="54" t="str">
        <f>IF(A26&lt;&gt;"",COUNTIFS('7.  Documented Occ. (Lit)'!F$2:F$599,A$3,'7.  Documented Occ. (Lit)'!A$2:A$599,A26),"")</f>
        <v/>
      </c>
      <c r="E26" s="54" t="str">
        <f>IF(COUNTIFS('7.  Documented Occ. (Lit)'!A$2:A$599,A26,'7.  Documented Occ. (Lit)'!H$2:H$599,"YES",'7.  Documented Occ. (Lit)'!F$2:F$599,A$3),"YES", IF(A26="","","NO"))</f>
        <v/>
      </c>
      <c r="F26" s="54" t="str">
        <f>IF(COUNTIFS('9.  Documented Occ. (Recall)'!A$2:A$252,A26,'9.  Documented Occ. (Recall)'!F$2:F$252,A$3), "YES", IF(A26="","","NO"))</f>
        <v/>
      </c>
      <c r="G26" s="54" t="str">
        <f>IF(A26&lt;&gt;"",COUNTIFS('9.  Documented Occ. (Recall)'!F$2:F$252,A$3,'9.  Documented Occ. (Recall)'!A$2:A$252,A26),"")</f>
        <v/>
      </c>
      <c r="H26" s="54" t="str">
        <f t="array" ref="H26">IF(A26&lt;&gt;"", SUM(--(FREQUENCY(IF('9.  Documented Occ. (Recall)'!$F$2:$F$252=$A$3,IF('9.  Documented Occ. (Recall)'!$A$2:$A$252=A26,MATCH('9.  Documented Occ. (Recall)'!$P$2:$P$252,'9.  Documented Occ. (Recall)'!$P$2:$P$252,0))),ROW('9.  Documented Occ. (Recall)'!$P$2:$P$252)-ROW([1]Recall!$Z$2)+1)&gt;0)),"")</f>
        <v/>
      </c>
      <c r="I26" s="54" t="str">
        <f t="shared" si="1"/>
        <v/>
      </c>
      <c r="J26" s="54" t="str">
        <f t="shared" si="2"/>
        <v/>
      </c>
      <c r="K26" s="54" t="str">
        <f t="array" ref="K26">IF(J26="", "", IF(J26&lt;25,"VERY LOW",IF(AND(J26&gt;=25,J26&lt;=50),"LOW",IF(AND(J26&gt;50,J26&lt;=75),"MODERATE",IF(J26&gt;75,"HIGH", "")))))</f>
        <v/>
      </c>
      <c r="L26" s="54" t="str">
        <f>IF(A26&lt;&gt;"",COUNTIFS('7.  Documented Occ. (Lit)'!F$2:F$599,A$3,'7.  Documented Occ. (Lit)'!A$2:A$599,A26,'7.  Documented Occ. (Lit)'!J$2:J$599, "YES"),"")</f>
        <v/>
      </c>
      <c r="M26" s="54" t="str">
        <f t="shared" si="0"/>
        <v/>
      </c>
    </row>
    <row r="27" spans="1:13">
      <c r="A27" s="19" t="str">
        <f t="array" ref="A27">IFERROR(IF(ROWS(A$5:A26)&gt;B$3+E$3,"",INDEX('16.  Combined Lit&amp;Recall Lists'!$A$2:$A$487, MATCH(0, IF(A$3='16.  Combined Lit&amp;Recall Lists'!$B$2:$B$487,COUNTIF($A$5:A26,'16.  Combined Lit&amp;Recall Lists'!$A$2:$A$487),""),0))),"")</f>
        <v/>
      </c>
      <c r="B27" s="19" t="str">
        <f t="array" ref="B27">IFERROR(IF(ROWS(A$5:A26)&gt;B$3+E$3,"",INDEX('16.  Combined Lit&amp;Recall Lists'!$C$2:$C$487, MATCH(0, IF(A$3='16.  Combined Lit&amp;Recall Lists'!$B$2:$B$487,COUNTIF($A$5:A26,'16.  Combined Lit&amp;Recall Lists'!$A$2:$A$487),""),0))),"")</f>
        <v/>
      </c>
      <c r="C27" s="54" t="str">
        <f>IF(COUNTIFS('7.  Documented Occ. (Lit)'!A$2:A$599,A27,'7.  Documented Occ. (Lit)'!F$2:F$599,A$3), "YES", IF(A27="","","NO"))</f>
        <v/>
      </c>
      <c r="D27" s="54" t="str">
        <f>IF(A27&lt;&gt;"",COUNTIFS('7.  Documented Occ. (Lit)'!F$2:F$599,A$3,'7.  Documented Occ. (Lit)'!A$2:A$599,A27),"")</f>
        <v/>
      </c>
      <c r="E27" s="54" t="str">
        <f>IF(COUNTIFS('7.  Documented Occ. (Lit)'!A$2:A$599,A27,'7.  Documented Occ. (Lit)'!H$2:H$599,"YES",'7.  Documented Occ. (Lit)'!F$2:F$599,A$3),"YES", IF(A27="","","NO"))</f>
        <v/>
      </c>
      <c r="F27" s="54" t="str">
        <f>IF(COUNTIFS('9.  Documented Occ. (Recall)'!A$2:A$252,A27,'9.  Documented Occ. (Recall)'!F$2:F$252,A$3), "YES", IF(A27="","","NO"))</f>
        <v/>
      </c>
      <c r="G27" s="54" t="str">
        <f>IF(A27&lt;&gt;"",COUNTIFS('9.  Documented Occ. (Recall)'!F$2:F$252,A$3,'9.  Documented Occ. (Recall)'!A$2:A$252,A27),"")</f>
        <v/>
      </c>
      <c r="H27" s="54" t="str">
        <f t="array" ref="H27">IF(A27&lt;&gt;"", SUM(--(FREQUENCY(IF('9.  Documented Occ. (Recall)'!$F$2:$F$252=$A$3,IF('9.  Documented Occ. (Recall)'!$A$2:$A$252=A27,MATCH('9.  Documented Occ. (Recall)'!$P$2:$P$252,'9.  Documented Occ. (Recall)'!$P$2:$P$252,0))),ROW('9.  Documented Occ. (Recall)'!$P$2:$P$252)-ROW([1]Recall!$Z$2)+1)&gt;0)),"")</f>
        <v/>
      </c>
      <c r="I27" s="54" t="str">
        <f t="shared" si="1"/>
        <v/>
      </c>
      <c r="J27" s="54" t="str">
        <f t="shared" si="2"/>
        <v/>
      </c>
      <c r="K27" s="54" t="str">
        <f t="array" ref="K27">IF(J27="", "", IF(J27&lt;25,"VERY LOW",IF(AND(J27&gt;=25,J27&lt;=50),"LOW",IF(AND(J27&gt;50,J27&lt;=75),"MODERATE",IF(J27&gt;75,"HIGH", "")))))</f>
        <v/>
      </c>
      <c r="L27" s="54" t="str">
        <f>IF(A27&lt;&gt;"",COUNTIFS('7.  Documented Occ. (Lit)'!F$2:F$599,A$3,'7.  Documented Occ. (Lit)'!A$2:A$599,A27,'7.  Documented Occ. (Lit)'!J$2:J$599, "YES"),"")</f>
        <v/>
      </c>
      <c r="M27" s="54" t="str">
        <f t="shared" si="0"/>
        <v/>
      </c>
    </row>
    <row r="28" spans="1:13">
      <c r="A28" s="19" t="str">
        <f t="array" ref="A28">IFERROR(IF(ROWS(A$5:A27)&gt;B$3+E$3,"",INDEX('16.  Combined Lit&amp;Recall Lists'!$A$2:$A$487, MATCH(0, IF(A$3='16.  Combined Lit&amp;Recall Lists'!$B$2:$B$487,COUNTIF($A$5:A27,'16.  Combined Lit&amp;Recall Lists'!$A$2:$A$487),""),0))),"")</f>
        <v/>
      </c>
      <c r="B28" s="19" t="str">
        <f t="array" ref="B28">IFERROR(IF(ROWS(A$5:A27)&gt;B$3+E$3,"",INDEX('16.  Combined Lit&amp;Recall Lists'!$C$2:$C$487, MATCH(0, IF(A$3='16.  Combined Lit&amp;Recall Lists'!$B$2:$B$487,COUNTIF($A$5:A27,'16.  Combined Lit&amp;Recall Lists'!$A$2:$A$487),""),0))),"")</f>
        <v/>
      </c>
      <c r="C28" s="54" t="str">
        <f>IF(COUNTIFS('7.  Documented Occ. (Lit)'!A$2:A$599,A28,'7.  Documented Occ. (Lit)'!F$2:F$599,A$3), "YES", IF(A28="","","NO"))</f>
        <v/>
      </c>
      <c r="D28" s="54" t="str">
        <f>IF(A28&lt;&gt;"",COUNTIFS('7.  Documented Occ. (Lit)'!F$2:F$599,A$3,'7.  Documented Occ. (Lit)'!A$2:A$599,A28),"")</f>
        <v/>
      </c>
      <c r="E28" s="54" t="str">
        <f>IF(COUNTIFS('7.  Documented Occ. (Lit)'!A$2:A$599,A28,'7.  Documented Occ. (Lit)'!H$2:H$599,"YES",'7.  Documented Occ. (Lit)'!F$2:F$599,A$3),"YES", IF(A28="","","NO"))</f>
        <v/>
      </c>
      <c r="F28" s="54" t="str">
        <f>IF(COUNTIFS('9.  Documented Occ. (Recall)'!A$2:A$252,A28,'9.  Documented Occ. (Recall)'!F$2:F$252,A$3), "YES", IF(A28="","","NO"))</f>
        <v/>
      </c>
      <c r="G28" s="54" t="str">
        <f>IF(A28&lt;&gt;"",COUNTIFS('9.  Documented Occ. (Recall)'!F$2:F$252,A$3,'9.  Documented Occ. (Recall)'!A$2:A$252,A28),"")</f>
        <v/>
      </c>
      <c r="H28" s="54" t="str">
        <f t="array" ref="H28">IF(A28&lt;&gt;"", SUM(--(FREQUENCY(IF('9.  Documented Occ. (Recall)'!$F$2:$F$252=$A$3,IF('9.  Documented Occ. (Recall)'!$A$2:$A$252=A28,MATCH('9.  Documented Occ. (Recall)'!$P$2:$P$252,'9.  Documented Occ. (Recall)'!$P$2:$P$252,0))),ROW('9.  Documented Occ. (Recall)'!$P$2:$P$252)-ROW([1]Recall!$Z$2)+1)&gt;0)),"")</f>
        <v/>
      </c>
      <c r="I28" s="54" t="str">
        <f t="shared" si="1"/>
        <v/>
      </c>
      <c r="J28" s="54" t="str">
        <f t="shared" si="2"/>
        <v/>
      </c>
      <c r="K28" s="54" t="str">
        <f t="array" ref="K28">IF(J28="", "", IF(J28&lt;25,"VERY LOW",IF(AND(J28&gt;=25,J28&lt;=50),"LOW",IF(AND(J28&gt;50,J28&lt;=75),"MODERATE",IF(J28&gt;75,"HIGH", "")))))</f>
        <v/>
      </c>
      <c r="L28" s="54" t="str">
        <f>IF(A28&lt;&gt;"",COUNTIFS('7.  Documented Occ. (Lit)'!F$2:F$599,A$3,'7.  Documented Occ. (Lit)'!A$2:A$599,A28,'7.  Documented Occ. (Lit)'!J$2:J$599, "YES"),"")</f>
        <v/>
      </c>
      <c r="M28" s="54" t="str">
        <f t="shared" si="0"/>
        <v/>
      </c>
    </row>
    <row r="29" spans="1:13">
      <c r="A29" s="19" t="str">
        <f t="array" ref="A29">IFERROR(IF(ROWS(A$5:A28)&gt;B$3+E$3,"",INDEX('16.  Combined Lit&amp;Recall Lists'!$A$2:$A$487, MATCH(0, IF(A$3='16.  Combined Lit&amp;Recall Lists'!$B$2:$B$487,COUNTIF($A$5:A28,'16.  Combined Lit&amp;Recall Lists'!$A$2:$A$487),""),0))),"")</f>
        <v/>
      </c>
      <c r="B29" s="19" t="str">
        <f t="array" ref="B29">IFERROR(IF(ROWS(A$5:A28)&gt;B$3+E$3,"",INDEX('16.  Combined Lit&amp;Recall Lists'!$C$2:$C$487, MATCH(0, IF(A$3='16.  Combined Lit&amp;Recall Lists'!$B$2:$B$487,COUNTIF($A$5:A28,'16.  Combined Lit&amp;Recall Lists'!$A$2:$A$487),""),0))),"")</f>
        <v/>
      </c>
      <c r="C29" s="54" t="str">
        <f>IF(COUNTIFS('7.  Documented Occ. (Lit)'!A$2:A$599,A29,'7.  Documented Occ. (Lit)'!F$2:F$599,A$3), "YES", IF(A29="","","NO"))</f>
        <v/>
      </c>
      <c r="D29" s="54" t="str">
        <f>IF(A29&lt;&gt;"",COUNTIFS('7.  Documented Occ. (Lit)'!F$2:F$599,A$3,'7.  Documented Occ. (Lit)'!A$2:A$599,A29),"")</f>
        <v/>
      </c>
      <c r="E29" s="54" t="str">
        <f>IF(COUNTIFS('7.  Documented Occ. (Lit)'!A$2:A$599,A29,'7.  Documented Occ. (Lit)'!H$2:H$599,"YES",'7.  Documented Occ. (Lit)'!F$2:F$599,A$3),"YES", IF(A29="","","NO"))</f>
        <v/>
      </c>
      <c r="F29" s="54" t="str">
        <f>IF(COUNTIFS('9.  Documented Occ. (Recall)'!A$2:A$252,A29,'9.  Documented Occ. (Recall)'!F$2:F$252,A$3), "YES", IF(A29="","","NO"))</f>
        <v/>
      </c>
      <c r="G29" s="54" t="str">
        <f>IF(A29&lt;&gt;"",COUNTIFS('9.  Documented Occ. (Recall)'!F$2:F$252,A$3,'9.  Documented Occ. (Recall)'!A$2:A$252,A29),"")</f>
        <v/>
      </c>
      <c r="H29" s="54" t="str">
        <f t="array" ref="H29">IF(A29&lt;&gt;"", SUM(--(FREQUENCY(IF('9.  Documented Occ. (Recall)'!$F$2:$F$252=$A$3,IF('9.  Documented Occ. (Recall)'!$A$2:$A$252=A29,MATCH('9.  Documented Occ. (Recall)'!$P$2:$P$252,'9.  Documented Occ. (Recall)'!$P$2:$P$252,0))),ROW('9.  Documented Occ. (Recall)'!$P$2:$P$252)-ROW([1]Recall!$Z$2)+1)&gt;0)),"")</f>
        <v/>
      </c>
      <c r="I29" s="54" t="str">
        <f t="shared" si="1"/>
        <v/>
      </c>
      <c r="J29" s="54" t="str">
        <f t="shared" si="2"/>
        <v/>
      </c>
      <c r="K29" s="54" t="str">
        <f t="array" ref="K29">IF(J29="", "", IF(J29&lt;25,"VERY LOW",IF(AND(J29&gt;=25,J29&lt;=50),"LOW",IF(AND(J29&gt;50,J29&lt;=75),"MODERATE",IF(J29&gt;75,"HIGH", "")))))</f>
        <v/>
      </c>
      <c r="L29" s="54" t="str">
        <f>IF(A29&lt;&gt;"",COUNTIFS('7.  Documented Occ. (Lit)'!F$2:F$599,A$3,'7.  Documented Occ. (Lit)'!A$2:A$599,A29,'7.  Documented Occ. (Lit)'!J$2:J$599, "YES"),"")</f>
        <v/>
      </c>
      <c r="M29" s="54" t="str">
        <f t="shared" si="0"/>
        <v/>
      </c>
    </row>
    <row r="30" spans="1:13">
      <c r="A30" s="19" t="str">
        <f t="array" ref="A30">IFERROR(IF(ROWS(A$5:A29)&gt;B$3+E$3,"",INDEX('16.  Combined Lit&amp;Recall Lists'!$A$2:$A$487, MATCH(0, IF(A$3='16.  Combined Lit&amp;Recall Lists'!$B$2:$B$487,COUNTIF($A$5:A29,'16.  Combined Lit&amp;Recall Lists'!$A$2:$A$487),""),0))),"")</f>
        <v/>
      </c>
      <c r="B30" s="19" t="str">
        <f t="array" ref="B30">IFERROR(IF(ROWS(A$5:A29)&gt;B$3+E$3,"",INDEX('16.  Combined Lit&amp;Recall Lists'!$C$2:$C$487, MATCH(0, IF(A$3='16.  Combined Lit&amp;Recall Lists'!$B$2:$B$487,COUNTIF($A$5:A29,'16.  Combined Lit&amp;Recall Lists'!$A$2:$A$487),""),0))),"")</f>
        <v/>
      </c>
      <c r="C30" s="54" t="str">
        <f>IF(COUNTIFS('7.  Documented Occ. (Lit)'!A$2:A$599,A30,'7.  Documented Occ. (Lit)'!F$2:F$599,A$3), "YES", IF(A30="","","NO"))</f>
        <v/>
      </c>
      <c r="D30" s="54" t="str">
        <f>IF(A30&lt;&gt;"",COUNTIFS('7.  Documented Occ. (Lit)'!F$2:F$599,A$3,'7.  Documented Occ. (Lit)'!A$2:A$599,A30),"")</f>
        <v/>
      </c>
      <c r="E30" s="54" t="str">
        <f>IF(COUNTIFS('7.  Documented Occ. (Lit)'!A$2:A$599,A30,'7.  Documented Occ. (Lit)'!H$2:H$599,"YES",'7.  Documented Occ. (Lit)'!F$2:F$599,A$3),"YES", IF(A30="","","NO"))</f>
        <v/>
      </c>
      <c r="F30" s="54" t="str">
        <f>IF(COUNTIFS('9.  Documented Occ. (Recall)'!A$2:A$252,A30,'9.  Documented Occ. (Recall)'!F$2:F$252,A$3), "YES", IF(A30="","","NO"))</f>
        <v/>
      </c>
      <c r="G30" s="54" t="str">
        <f>IF(A30&lt;&gt;"",COUNTIFS('9.  Documented Occ. (Recall)'!F$2:F$252,A$3,'9.  Documented Occ. (Recall)'!A$2:A$252,A30),"")</f>
        <v/>
      </c>
      <c r="H30" s="54" t="str">
        <f t="array" ref="H30">IF(A30&lt;&gt;"", SUM(--(FREQUENCY(IF('9.  Documented Occ. (Recall)'!$F$2:$F$252=$A$3,IF('9.  Documented Occ. (Recall)'!$A$2:$A$252=A30,MATCH('9.  Documented Occ. (Recall)'!$P$2:$P$252,'9.  Documented Occ. (Recall)'!$P$2:$P$252,0))),ROW('9.  Documented Occ. (Recall)'!$P$2:$P$252)-ROW([1]Recall!$Z$2)+1)&gt;0)),"")</f>
        <v/>
      </c>
      <c r="I30" s="54" t="str">
        <f t="shared" si="1"/>
        <v/>
      </c>
      <c r="J30" s="54" t="str">
        <f t="shared" si="2"/>
        <v/>
      </c>
      <c r="K30" s="54" t="str">
        <f t="array" ref="K30">IF(J30="", "", IF(J30&lt;25,"VERY LOW",IF(AND(J30&gt;=25,J30&lt;=50),"LOW",IF(AND(J30&gt;50,J30&lt;=75),"MODERATE",IF(J30&gt;75,"HIGH", "")))))</f>
        <v/>
      </c>
      <c r="L30" s="54" t="str">
        <f>IF(A30&lt;&gt;"",COUNTIFS('7.  Documented Occ. (Lit)'!F$2:F$599,A$3,'7.  Documented Occ. (Lit)'!A$2:A$599,A30,'7.  Documented Occ. (Lit)'!J$2:J$599, "YES"),"")</f>
        <v/>
      </c>
      <c r="M30" s="54" t="str">
        <f t="shared" si="0"/>
        <v/>
      </c>
    </row>
    <row r="31" spans="1:13">
      <c r="A31" s="19" t="str">
        <f t="array" ref="A31">IFERROR(IF(ROWS(A$5:A30)&gt;B$3+E$3,"",INDEX('16.  Combined Lit&amp;Recall Lists'!$A$2:$A$487, MATCH(0, IF(A$3='16.  Combined Lit&amp;Recall Lists'!$B$2:$B$487,COUNTIF($A$5:A30,'16.  Combined Lit&amp;Recall Lists'!$A$2:$A$487),""),0))),"")</f>
        <v/>
      </c>
      <c r="B31" s="19" t="str">
        <f t="array" ref="B31">IFERROR(IF(ROWS(A$5:A30)&gt;B$3+E$3,"",INDEX('16.  Combined Lit&amp;Recall Lists'!$C$2:$C$487, MATCH(0, IF(A$3='16.  Combined Lit&amp;Recall Lists'!$B$2:$B$487,COUNTIF($A$5:A30,'16.  Combined Lit&amp;Recall Lists'!$A$2:$A$487),""),0))),"")</f>
        <v/>
      </c>
      <c r="C31" s="54" t="str">
        <f>IF(COUNTIFS('7.  Documented Occ. (Lit)'!A$2:A$599,A31,'7.  Documented Occ. (Lit)'!F$2:F$599,A$3), "YES", IF(A31="","","NO"))</f>
        <v/>
      </c>
      <c r="D31" s="54" t="str">
        <f>IF(A31&lt;&gt;"",COUNTIFS('7.  Documented Occ. (Lit)'!F$2:F$599,A$3,'7.  Documented Occ. (Lit)'!A$2:A$599,A31),"")</f>
        <v/>
      </c>
      <c r="E31" s="54" t="str">
        <f>IF(COUNTIFS('7.  Documented Occ. (Lit)'!A$2:A$599,A31,'7.  Documented Occ. (Lit)'!H$2:H$599,"YES",'7.  Documented Occ. (Lit)'!F$2:F$599,A$3),"YES", IF(A31="","","NO"))</f>
        <v/>
      </c>
      <c r="F31" s="54" t="str">
        <f>IF(COUNTIFS('9.  Documented Occ. (Recall)'!A$2:A$252,A31,'9.  Documented Occ. (Recall)'!F$2:F$252,A$3), "YES", IF(A31="","","NO"))</f>
        <v/>
      </c>
      <c r="G31" s="54" t="str">
        <f>IF(A31&lt;&gt;"",COUNTIFS('9.  Documented Occ. (Recall)'!F$2:F$252,A$3,'9.  Documented Occ. (Recall)'!A$2:A$252,A31),"")</f>
        <v/>
      </c>
      <c r="H31" s="54" t="str">
        <f t="array" ref="H31">IF(A31&lt;&gt;"", SUM(--(FREQUENCY(IF('9.  Documented Occ. (Recall)'!$F$2:$F$252=$A$3,IF('9.  Documented Occ. (Recall)'!$A$2:$A$252=A31,MATCH('9.  Documented Occ. (Recall)'!$P$2:$P$252,'9.  Documented Occ. (Recall)'!$P$2:$P$252,0))),ROW('9.  Documented Occ. (Recall)'!$P$2:$P$252)-ROW([1]Recall!$Z$2)+1)&gt;0)),"")</f>
        <v/>
      </c>
      <c r="I31" s="54" t="str">
        <f t="shared" si="1"/>
        <v/>
      </c>
      <c r="J31" s="54" t="str">
        <f t="shared" si="2"/>
        <v/>
      </c>
      <c r="K31" s="54" t="str">
        <f t="array" ref="K31">IF(J31="", "", IF(J31&lt;25,"VERY LOW",IF(AND(J31&gt;=25,J31&lt;=50),"LOW",IF(AND(J31&gt;50,J31&lt;=75),"MODERATE",IF(J31&gt;75,"HIGH", "")))))</f>
        <v/>
      </c>
      <c r="L31" s="54" t="str">
        <f>IF(A31&lt;&gt;"",COUNTIFS('7.  Documented Occ. (Lit)'!F$2:F$599,A$3,'7.  Documented Occ. (Lit)'!A$2:A$599,A31,'7.  Documented Occ. (Lit)'!J$2:J$599, "YES"),"")</f>
        <v/>
      </c>
      <c r="M31" s="54" t="str">
        <f t="shared" si="0"/>
        <v/>
      </c>
    </row>
    <row r="32" spans="1:13">
      <c r="A32" s="19" t="str">
        <f t="array" ref="A32">IFERROR(IF(ROWS(A$5:A31)&gt;B$3+E$3,"",INDEX('16.  Combined Lit&amp;Recall Lists'!$A$2:$A$487, MATCH(0, IF(A$3='16.  Combined Lit&amp;Recall Lists'!$B$2:$B$487,COUNTIF($A$5:A31,'16.  Combined Lit&amp;Recall Lists'!$A$2:$A$487),""),0))),"")</f>
        <v/>
      </c>
      <c r="B32" s="19" t="str">
        <f t="array" ref="B32">IFERROR(IF(ROWS(A$5:A31)&gt;B$3+E$3,"",INDEX('16.  Combined Lit&amp;Recall Lists'!$C$2:$C$487, MATCH(0, IF(A$3='16.  Combined Lit&amp;Recall Lists'!$B$2:$B$487,COUNTIF($A$5:A31,'16.  Combined Lit&amp;Recall Lists'!$A$2:$A$487),""),0))),"")</f>
        <v/>
      </c>
      <c r="C32" s="54" t="str">
        <f>IF(COUNTIFS('7.  Documented Occ. (Lit)'!A$2:A$599,A32,'7.  Documented Occ. (Lit)'!F$2:F$599,A$3), "YES", IF(A32="","","NO"))</f>
        <v/>
      </c>
      <c r="D32" s="54" t="str">
        <f>IF(A32&lt;&gt;"",COUNTIFS('7.  Documented Occ. (Lit)'!F$2:F$599,A$3,'7.  Documented Occ. (Lit)'!A$2:A$599,A32),"")</f>
        <v/>
      </c>
      <c r="E32" s="54" t="str">
        <f>IF(COUNTIFS('7.  Documented Occ. (Lit)'!A$2:A$599,A32,'7.  Documented Occ. (Lit)'!H$2:H$599,"YES",'7.  Documented Occ. (Lit)'!F$2:F$599,A$3),"YES", IF(A32="","","NO"))</f>
        <v/>
      </c>
      <c r="F32" s="54" t="str">
        <f>IF(COUNTIFS('9.  Documented Occ. (Recall)'!A$2:A$252,A32,'9.  Documented Occ. (Recall)'!F$2:F$252,A$3), "YES", IF(A32="","","NO"))</f>
        <v/>
      </c>
      <c r="G32" s="54" t="str">
        <f>IF(A32&lt;&gt;"",COUNTIFS('9.  Documented Occ. (Recall)'!F$2:F$252,A$3,'9.  Documented Occ. (Recall)'!A$2:A$252,A32),"")</f>
        <v/>
      </c>
      <c r="H32" s="54" t="str">
        <f t="array" ref="H32">IF(A32&lt;&gt;"", SUM(--(FREQUENCY(IF('9.  Documented Occ. (Recall)'!$F$2:$F$252=$A$3,IF('9.  Documented Occ. (Recall)'!$A$2:$A$252=A32,MATCH('9.  Documented Occ. (Recall)'!$P$2:$P$252,'9.  Documented Occ. (Recall)'!$P$2:$P$252,0))),ROW('9.  Documented Occ. (Recall)'!$P$2:$P$252)-ROW([1]Recall!$Z$2)+1)&gt;0)),"")</f>
        <v/>
      </c>
      <c r="I32" s="54" t="str">
        <f t="shared" si="1"/>
        <v/>
      </c>
      <c r="J32" s="54" t="str">
        <f t="shared" si="2"/>
        <v/>
      </c>
      <c r="K32" s="54" t="str">
        <f t="array" ref="K32">IF(J32="", "", IF(J32&lt;25,"VERY LOW",IF(AND(J32&gt;=25,J32&lt;=50),"LOW",IF(AND(J32&gt;50,J32&lt;=75),"MODERATE",IF(J32&gt;75,"HIGH", "")))))</f>
        <v/>
      </c>
      <c r="L32" s="54" t="str">
        <f>IF(A32&lt;&gt;"",COUNTIFS('7.  Documented Occ. (Lit)'!F$2:F$599,A$3,'7.  Documented Occ. (Lit)'!A$2:A$599,A32,'7.  Documented Occ. (Lit)'!J$2:J$599, "YES"),"")</f>
        <v/>
      </c>
      <c r="M32" s="54" t="str">
        <f t="shared" si="0"/>
        <v/>
      </c>
    </row>
    <row r="33" spans="1:13">
      <c r="A33" s="19" t="str">
        <f t="array" ref="A33">IFERROR(IF(ROWS(A$5:A32)&gt;B$3+E$3,"",INDEX('16.  Combined Lit&amp;Recall Lists'!$A$2:$A$487, MATCH(0, IF(A$3='16.  Combined Lit&amp;Recall Lists'!$B$2:$B$487,COUNTIF($A$5:A32,'16.  Combined Lit&amp;Recall Lists'!$A$2:$A$487),""),0))),"")</f>
        <v/>
      </c>
      <c r="B33" s="19" t="str">
        <f t="array" ref="B33">IFERROR(IF(ROWS(A$5:A32)&gt;B$3+E$3,"",INDEX('16.  Combined Lit&amp;Recall Lists'!$C$2:$C$487, MATCH(0, IF(A$3='16.  Combined Lit&amp;Recall Lists'!$B$2:$B$487,COUNTIF($A$5:A32,'16.  Combined Lit&amp;Recall Lists'!$A$2:$A$487),""),0))),"")</f>
        <v/>
      </c>
      <c r="C33" s="54" t="str">
        <f>IF(COUNTIFS('7.  Documented Occ. (Lit)'!A$2:A$599,A33,'7.  Documented Occ. (Lit)'!F$2:F$599,A$3), "YES", IF(A33="","","NO"))</f>
        <v/>
      </c>
      <c r="D33" s="54" t="str">
        <f>IF(A33&lt;&gt;"",COUNTIFS('7.  Documented Occ. (Lit)'!F$2:F$599,A$3,'7.  Documented Occ. (Lit)'!A$2:A$599,A33),"")</f>
        <v/>
      </c>
      <c r="E33" s="54" t="str">
        <f>IF(COUNTIFS('7.  Documented Occ. (Lit)'!A$2:A$599,A33,'7.  Documented Occ. (Lit)'!H$2:H$599,"YES",'7.  Documented Occ. (Lit)'!F$2:F$599,A$3),"YES", IF(A33="","","NO"))</f>
        <v/>
      </c>
      <c r="F33" s="54" t="str">
        <f>IF(COUNTIFS('9.  Documented Occ. (Recall)'!A$2:A$252,A33,'9.  Documented Occ. (Recall)'!F$2:F$252,A$3), "YES", IF(A33="","","NO"))</f>
        <v/>
      </c>
      <c r="G33" s="54" t="str">
        <f>IF(A33&lt;&gt;"",COUNTIFS('9.  Documented Occ. (Recall)'!F$2:F$252,A$3,'9.  Documented Occ. (Recall)'!A$2:A$252,A33),"")</f>
        <v/>
      </c>
      <c r="H33" s="54" t="str">
        <f t="array" ref="H33">IF(A33&lt;&gt;"", SUM(--(FREQUENCY(IF('9.  Documented Occ. (Recall)'!$F$2:$F$252=$A$3,IF('9.  Documented Occ. (Recall)'!$A$2:$A$252=A33,MATCH('9.  Documented Occ. (Recall)'!$P$2:$P$252,'9.  Documented Occ. (Recall)'!$P$2:$P$252,0))),ROW('9.  Documented Occ. (Recall)'!$P$2:$P$252)-ROW([1]Recall!$Z$2)+1)&gt;0)),"")</f>
        <v/>
      </c>
      <c r="I33" s="54" t="str">
        <f t="shared" si="1"/>
        <v/>
      </c>
      <c r="J33" s="54" t="str">
        <f t="shared" si="2"/>
        <v/>
      </c>
      <c r="K33" s="54" t="str">
        <f t="array" ref="K33">IF(J33="", "", IF(J33&lt;25,"VERY LOW",IF(AND(J33&gt;=25,J33&lt;=50),"LOW",IF(AND(J33&gt;50,J33&lt;=75),"MODERATE",IF(J33&gt;75,"HIGH", "")))))</f>
        <v/>
      </c>
      <c r="L33" s="54" t="str">
        <f>IF(A33&lt;&gt;"",COUNTIFS('7.  Documented Occ. (Lit)'!F$2:F$599,A$3,'7.  Documented Occ. (Lit)'!A$2:A$599,A33,'7.  Documented Occ. (Lit)'!J$2:J$599, "YES"),"")</f>
        <v/>
      </c>
      <c r="M33" s="54" t="str">
        <f t="shared" si="0"/>
        <v/>
      </c>
    </row>
    <row r="34" spans="1:13">
      <c r="A34" s="19" t="str">
        <f t="array" ref="A34">IFERROR(IF(ROWS(A$5:A33)&gt;B$3+E$3,"",INDEX('16.  Combined Lit&amp;Recall Lists'!$A$2:$A$487, MATCH(0, IF(A$3='16.  Combined Lit&amp;Recall Lists'!$B$2:$B$487,COUNTIF($A$5:A33,'16.  Combined Lit&amp;Recall Lists'!$A$2:$A$487),""),0))),"")</f>
        <v/>
      </c>
      <c r="B34" s="19" t="str">
        <f t="array" ref="B34">IFERROR(IF(ROWS(A$5:A33)&gt;B$3+E$3,"",INDEX('16.  Combined Lit&amp;Recall Lists'!$C$2:$C$487, MATCH(0, IF(A$3='16.  Combined Lit&amp;Recall Lists'!$B$2:$B$487,COUNTIF($A$5:A33,'16.  Combined Lit&amp;Recall Lists'!$A$2:$A$487),""),0))),"")</f>
        <v/>
      </c>
      <c r="C34" s="54" t="str">
        <f>IF(COUNTIFS('7.  Documented Occ. (Lit)'!A$2:A$599,A34,'7.  Documented Occ. (Lit)'!F$2:F$599,A$3), "YES", IF(A34="","","NO"))</f>
        <v/>
      </c>
      <c r="D34" s="54" t="str">
        <f>IF(A34&lt;&gt;"",COUNTIFS('7.  Documented Occ. (Lit)'!F$2:F$599,A$3,'7.  Documented Occ. (Lit)'!A$2:A$599,A34),"")</f>
        <v/>
      </c>
      <c r="E34" s="54" t="str">
        <f>IF(COUNTIFS('7.  Documented Occ. (Lit)'!A$2:A$599,A34,'7.  Documented Occ. (Lit)'!H$2:H$599,"YES",'7.  Documented Occ. (Lit)'!F$2:F$599,A$3),"YES", IF(A34="","","NO"))</f>
        <v/>
      </c>
      <c r="F34" s="54" t="str">
        <f>IF(COUNTIFS('9.  Documented Occ. (Recall)'!A$2:A$252,A34,'9.  Documented Occ. (Recall)'!F$2:F$252,A$3), "YES", IF(A34="","","NO"))</f>
        <v/>
      </c>
      <c r="G34" s="54" t="str">
        <f>IF(A34&lt;&gt;"",COUNTIFS('9.  Documented Occ. (Recall)'!F$2:F$252,A$3,'9.  Documented Occ. (Recall)'!A$2:A$252,A34),"")</f>
        <v/>
      </c>
      <c r="H34" s="54" t="str">
        <f t="array" ref="H34">IF(A34&lt;&gt;"", SUM(--(FREQUENCY(IF('9.  Documented Occ. (Recall)'!$F$2:$F$252=$A$3,IF('9.  Documented Occ. (Recall)'!$A$2:$A$252=A34,MATCH('9.  Documented Occ. (Recall)'!$P$2:$P$252,'9.  Documented Occ. (Recall)'!$P$2:$P$252,0))),ROW('9.  Documented Occ. (Recall)'!$P$2:$P$252)-ROW([1]Recall!$Z$2)+1)&gt;0)),"")</f>
        <v/>
      </c>
      <c r="I34" s="54" t="str">
        <f t="shared" si="1"/>
        <v/>
      </c>
      <c r="J34" s="54" t="str">
        <f t="shared" si="2"/>
        <v/>
      </c>
      <c r="K34" s="54" t="str">
        <f t="array" ref="K34">IF(J34="", "", IF(J34&lt;25,"VERY LOW",IF(AND(J34&gt;=25,J34&lt;=50),"LOW",IF(AND(J34&gt;50,J34&lt;=75),"MODERATE",IF(J34&gt;75,"HIGH", "")))))</f>
        <v/>
      </c>
      <c r="L34" s="54" t="str">
        <f>IF(A34&lt;&gt;"",COUNTIFS('7.  Documented Occ. (Lit)'!F$2:F$599,A$3,'7.  Documented Occ. (Lit)'!A$2:A$599,A34,'7.  Documented Occ. (Lit)'!J$2:J$599, "YES"),"")</f>
        <v/>
      </c>
      <c r="M34" s="54" t="str">
        <f t="shared" si="0"/>
        <v/>
      </c>
    </row>
    <row r="35" spans="1:13">
      <c r="A35" s="19" t="str">
        <f t="array" ref="A35">IFERROR(IF(ROWS(A$5:A34)&gt;B$3+E$3,"",INDEX('16.  Combined Lit&amp;Recall Lists'!$A$2:$A$487, MATCH(0, IF(A$3='16.  Combined Lit&amp;Recall Lists'!$B$2:$B$487,COUNTIF($A$5:A34,'16.  Combined Lit&amp;Recall Lists'!$A$2:$A$487),""),0))),"")</f>
        <v/>
      </c>
      <c r="B35" s="19" t="str">
        <f t="array" ref="B35">IFERROR(IF(ROWS(A$5:A34)&gt;B$3+E$3,"",INDEX('16.  Combined Lit&amp;Recall Lists'!$C$2:$C$487, MATCH(0, IF(A$3='16.  Combined Lit&amp;Recall Lists'!$B$2:$B$487,COUNTIF($A$5:A34,'16.  Combined Lit&amp;Recall Lists'!$A$2:$A$487),""),0))),"")</f>
        <v/>
      </c>
      <c r="C35" s="54" t="str">
        <f>IF(COUNTIFS('7.  Documented Occ. (Lit)'!A$2:A$599,A35,'7.  Documented Occ. (Lit)'!F$2:F$599,A$3), "YES", IF(A35="","","NO"))</f>
        <v/>
      </c>
      <c r="D35" s="54" t="str">
        <f>IF(A35&lt;&gt;"",COUNTIFS('7.  Documented Occ. (Lit)'!F$2:F$599,A$3,'7.  Documented Occ. (Lit)'!A$2:A$599,A35),"")</f>
        <v/>
      </c>
      <c r="E35" s="54" t="str">
        <f>IF(COUNTIFS('7.  Documented Occ. (Lit)'!A$2:A$599,A35,'7.  Documented Occ. (Lit)'!H$2:H$599,"YES",'7.  Documented Occ. (Lit)'!F$2:F$599,A$3),"YES", IF(A35="","","NO"))</f>
        <v/>
      </c>
      <c r="F35" s="54" t="str">
        <f>IF(COUNTIFS('9.  Documented Occ. (Recall)'!A$2:A$252,A35,'9.  Documented Occ. (Recall)'!F$2:F$252,A$3), "YES", IF(A35="","","NO"))</f>
        <v/>
      </c>
      <c r="G35" s="54" t="str">
        <f>IF(A35&lt;&gt;"",COUNTIFS('9.  Documented Occ. (Recall)'!F$2:F$252,A$3,'9.  Documented Occ. (Recall)'!A$2:A$252,A35),"")</f>
        <v/>
      </c>
      <c r="H35" s="54" t="str">
        <f t="array" ref="H35">IF(A35&lt;&gt;"", SUM(--(FREQUENCY(IF('9.  Documented Occ. (Recall)'!$F$2:$F$252=$A$3,IF('9.  Documented Occ. (Recall)'!$A$2:$A$252=A35,MATCH('9.  Documented Occ. (Recall)'!$P$2:$P$252,'9.  Documented Occ. (Recall)'!$P$2:$P$252,0))),ROW('9.  Documented Occ. (Recall)'!$P$2:$P$252)-ROW([1]Recall!$Z$2)+1)&gt;0)),"")</f>
        <v/>
      </c>
      <c r="I35" s="54" t="str">
        <f t="shared" si="1"/>
        <v/>
      </c>
      <c r="J35" s="54" t="str">
        <f t="shared" si="2"/>
        <v/>
      </c>
      <c r="K35" s="54" t="str">
        <f t="array" ref="K35">IF(J35="", "", IF(J35&lt;25,"VERY LOW",IF(AND(J35&gt;=25,J35&lt;=50),"LOW",IF(AND(J35&gt;50,J35&lt;=75),"MODERATE",IF(J35&gt;75,"HIGH", "")))))</f>
        <v/>
      </c>
      <c r="L35" s="54" t="str">
        <f>IF(A35&lt;&gt;"",COUNTIFS('7.  Documented Occ. (Lit)'!F$2:F$599,A$3,'7.  Documented Occ. (Lit)'!A$2:A$599,A35,'7.  Documented Occ. (Lit)'!J$2:J$599, "YES"),"")</f>
        <v/>
      </c>
      <c r="M35" s="54" t="str">
        <f t="shared" si="0"/>
        <v/>
      </c>
    </row>
    <row r="36" spans="1:13">
      <c r="A36" s="19" t="str">
        <f t="array" ref="A36">IFERROR(IF(ROWS(A$5:A35)&gt;B$3+E$3,"",INDEX('16.  Combined Lit&amp;Recall Lists'!$A$2:$A$487, MATCH(0, IF(A$3='16.  Combined Lit&amp;Recall Lists'!$B$2:$B$487,COUNTIF($A$5:A35,'16.  Combined Lit&amp;Recall Lists'!$A$2:$A$487),""),0))),"")</f>
        <v/>
      </c>
      <c r="B36" s="19" t="str">
        <f t="array" ref="B36">IFERROR(IF(ROWS(A$5:A35)&gt;B$3+E$3,"",INDEX('16.  Combined Lit&amp;Recall Lists'!$C$2:$C$487, MATCH(0, IF(A$3='16.  Combined Lit&amp;Recall Lists'!$B$2:$B$487,COUNTIF($A$5:A35,'16.  Combined Lit&amp;Recall Lists'!$A$2:$A$487),""),0))),"")</f>
        <v/>
      </c>
      <c r="C36" s="54" t="str">
        <f>IF(COUNTIFS('7.  Documented Occ. (Lit)'!A$2:A$599,A36,'7.  Documented Occ. (Lit)'!F$2:F$599,A$3), "YES", IF(A36="","","NO"))</f>
        <v/>
      </c>
      <c r="D36" s="54" t="str">
        <f>IF(A36&lt;&gt;"",COUNTIFS('7.  Documented Occ. (Lit)'!F$2:F$599,A$3,'7.  Documented Occ. (Lit)'!A$2:A$599,A36),"")</f>
        <v/>
      </c>
      <c r="E36" s="54" t="str">
        <f>IF(COUNTIFS('7.  Documented Occ. (Lit)'!A$2:A$599,A36,'7.  Documented Occ. (Lit)'!H$2:H$599,"YES",'7.  Documented Occ. (Lit)'!F$2:F$599,A$3),"YES", IF(A36="","","NO"))</f>
        <v/>
      </c>
      <c r="F36" s="54" t="str">
        <f>IF(COUNTIFS('9.  Documented Occ. (Recall)'!A$2:A$252,A36,'9.  Documented Occ. (Recall)'!F$2:F$252,A$3), "YES", IF(A36="","","NO"))</f>
        <v/>
      </c>
      <c r="G36" s="54" t="str">
        <f>IF(A36&lt;&gt;"",COUNTIFS('9.  Documented Occ. (Recall)'!F$2:F$252,A$3,'9.  Documented Occ. (Recall)'!A$2:A$252,A36),"")</f>
        <v/>
      </c>
      <c r="H36" s="54" t="str">
        <f t="array" ref="H36">IF(A36&lt;&gt;"", SUM(--(FREQUENCY(IF('9.  Documented Occ. (Recall)'!$F$2:$F$252=$A$3,IF('9.  Documented Occ. (Recall)'!$A$2:$A$252=A36,MATCH('9.  Documented Occ. (Recall)'!$P$2:$P$252,'9.  Documented Occ. (Recall)'!$P$2:$P$252,0))),ROW('9.  Documented Occ. (Recall)'!$P$2:$P$252)-ROW([1]Recall!$Z$2)+1)&gt;0)),"")</f>
        <v/>
      </c>
      <c r="I36" s="54" t="str">
        <f t="shared" si="1"/>
        <v/>
      </c>
      <c r="J36" s="54" t="str">
        <f t="shared" si="2"/>
        <v/>
      </c>
      <c r="K36" s="54" t="str">
        <f t="array" ref="K36">IF(J36="", "", IF(J36&lt;25,"VERY LOW",IF(AND(J36&gt;=25,J36&lt;=50),"LOW",IF(AND(J36&gt;50,J36&lt;=75),"MODERATE",IF(J36&gt;75,"HIGH", "")))))</f>
        <v/>
      </c>
      <c r="L36" s="54" t="str">
        <f>IF(A36&lt;&gt;"",COUNTIFS('7.  Documented Occ. (Lit)'!F$2:F$599,A$3,'7.  Documented Occ. (Lit)'!A$2:A$599,A36,'7.  Documented Occ. (Lit)'!J$2:J$599, "YES"),"")</f>
        <v/>
      </c>
      <c r="M36" s="54" t="str">
        <f t="shared" si="0"/>
        <v/>
      </c>
    </row>
    <row r="37" spans="1:13">
      <c r="A37" s="19" t="str">
        <f t="array" ref="A37">IFERROR(IF(ROWS(A$5:A36)&gt;B$3+E$3,"",INDEX('16.  Combined Lit&amp;Recall Lists'!$A$2:$A$487, MATCH(0, IF(A$3='16.  Combined Lit&amp;Recall Lists'!$B$2:$B$487,COUNTIF($A$5:A36,'16.  Combined Lit&amp;Recall Lists'!$A$2:$A$487),""),0))),"")</f>
        <v/>
      </c>
      <c r="B37" s="19" t="str">
        <f t="array" ref="B37">IFERROR(IF(ROWS(A$5:A36)&gt;B$3+E$3,"",INDEX('16.  Combined Lit&amp;Recall Lists'!$C$2:$C$487, MATCH(0, IF(A$3='16.  Combined Lit&amp;Recall Lists'!$B$2:$B$487,COUNTIF($A$5:A36,'16.  Combined Lit&amp;Recall Lists'!$A$2:$A$487),""),0))),"")</f>
        <v/>
      </c>
      <c r="C37" s="54" t="str">
        <f>IF(COUNTIFS('7.  Documented Occ. (Lit)'!A$2:A$599,A37,'7.  Documented Occ. (Lit)'!F$2:F$599,A$3), "YES", IF(A37="","","NO"))</f>
        <v/>
      </c>
      <c r="D37" s="54" t="str">
        <f>IF(A37&lt;&gt;"",COUNTIFS('7.  Documented Occ. (Lit)'!F$2:F$599,A$3,'7.  Documented Occ. (Lit)'!A$2:A$599,A37),"")</f>
        <v/>
      </c>
      <c r="E37" s="54" t="str">
        <f>IF(COUNTIFS('7.  Documented Occ. (Lit)'!A$2:A$599,A37,'7.  Documented Occ. (Lit)'!H$2:H$599,"YES",'7.  Documented Occ. (Lit)'!F$2:F$599,A$3),"YES", IF(A37="","","NO"))</f>
        <v/>
      </c>
      <c r="F37" s="54" t="str">
        <f>IF(COUNTIFS('9.  Documented Occ. (Recall)'!A$2:A$252,A37,'9.  Documented Occ. (Recall)'!F$2:F$252,A$3), "YES", IF(A37="","","NO"))</f>
        <v/>
      </c>
      <c r="G37" s="54" t="str">
        <f>IF(A37&lt;&gt;"",COUNTIFS('9.  Documented Occ. (Recall)'!F$2:F$252,A$3,'9.  Documented Occ. (Recall)'!A$2:A$252,A37),"")</f>
        <v/>
      </c>
      <c r="H37" s="54" t="str">
        <f t="array" ref="H37">IF(A37&lt;&gt;"", SUM(--(FREQUENCY(IF('9.  Documented Occ. (Recall)'!$F$2:$F$252=$A$3,IF('9.  Documented Occ. (Recall)'!$A$2:$A$252=A37,MATCH('9.  Documented Occ. (Recall)'!$P$2:$P$252,'9.  Documented Occ. (Recall)'!$P$2:$P$252,0))),ROW('9.  Documented Occ. (Recall)'!$P$2:$P$252)-ROW([1]Recall!$Z$2)+1)&gt;0)),"")</f>
        <v/>
      </c>
      <c r="I37" s="54" t="str">
        <f t="shared" si="1"/>
        <v/>
      </c>
      <c r="J37" s="54" t="str">
        <f t="shared" si="2"/>
        <v/>
      </c>
      <c r="K37" s="54" t="str">
        <f t="array" ref="K37">IF(J37="", "", IF(J37&lt;25,"VERY LOW",IF(AND(J37&gt;=25,J37&lt;=50),"LOW",IF(AND(J37&gt;50,J37&lt;=75),"MODERATE",IF(J37&gt;75,"HIGH", "")))))</f>
        <v/>
      </c>
      <c r="L37" s="54" t="str">
        <f>IF(A37&lt;&gt;"",COUNTIFS('7.  Documented Occ. (Lit)'!F$2:F$599,A$3,'7.  Documented Occ. (Lit)'!A$2:A$599,A37,'7.  Documented Occ. (Lit)'!J$2:J$599, "YES"),"")</f>
        <v/>
      </c>
      <c r="M37" s="54" t="str">
        <f t="shared" si="0"/>
        <v/>
      </c>
    </row>
    <row r="38" spans="1:13">
      <c r="A38" s="19" t="str">
        <f t="array" ref="A38">IFERROR(IF(ROWS(A$5:A37)&gt;B$3+E$3,"",INDEX('16.  Combined Lit&amp;Recall Lists'!$A$2:$A$487, MATCH(0, IF(A$3='16.  Combined Lit&amp;Recall Lists'!$B$2:$B$487,COUNTIF($A$5:A37,'16.  Combined Lit&amp;Recall Lists'!$A$2:$A$487),""),0))),"")</f>
        <v/>
      </c>
      <c r="B38" s="19" t="str">
        <f t="array" ref="B38">IFERROR(IF(ROWS(A$5:A37)&gt;B$3+E$3,"",INDEX('16.  Combined Lit&amp;Recall Lists'!$C$2:$C$487, MATCH(0, IF(A$3='16.  Combined Lit&amp;Recall Lists'!$B$2:$B$487,COUNTIF($A$5:A37,'16.  Combined Lit&amp;Recall Lists'!$A$2:$A$487),""),0))),"")</f>
        <v/>
      </c>
      <c r="C38" s="54" t="str">
        <f>IF(COUNTIFS('7.  Documented Occ. (Lit)'!A$2:A$599,A38,'7.  Documented Occ. (Lit)'!F$2:F$599,A$3), "YES", IF(A38="","","NO"))</f>
        <v/>
      </c>
      <c r="D38" s="54" t="str">
        <f>IF(A38&lt;&gt;"",COUNTIFS('7.  Documented Occ. (Lit)'!F$2:F$599,A$3,'7.  Documented Occ. (Lit)'!A$2:A$599,A38),"")</f>
        <v/>
      </c>
      <c r="E38" s="54" t="str">
        <f>IF(COUNTIFS('7.  Documented Occ. (Lit)'!A$2:A$599,A38,'7.  Documented Occ. (Lit)'!H$2:H$599,"YES",'7.  Documented Occ. (Lit)'!F$2:F$599,A$3),"YES", IF(A38="","","NO"))</f>
        <v/>
      </c>
      <c r="F38" s="54" t="str">
        <f>IF(COUNTIFS('9.  Documented Occ. (Recall)'!A$2:A$252,A38,'9.  Documented Occ. (Recall)'!F$2:F$252,A$3), "YES", IF(A38="","","NO"))</f>
        <v/>
      </c>
      <c r="G38" s="54" t="str">
        <f>IF(A38&lt;&gt;"",COUNTIFS('9.  Documented Occ. (Recall)'!F$2:F$252,A$3,'9.  Documented Occ. (Recall)'!A$2:A$252,A38),"")</f>
        <v/>
      </c>
      <c r="H38" s="54" t="str">
        <f t="array" ref="H38">IF(A38&lt;&gt;"", SUM(--(FREQUENCY(IF('9.  Documented Occ. (Recall)'!$F$2:$F$252=$A$3,IF('9.  Documented Occ. (Recall)'!$A$2:$A$252=A38,MATCH('9.  Documented Occ. (Recall)'!$P$2:$P$252,'9.  Documented Occ. (Recall)'!$P$2:$P$252,0))),ROW('9.  Documented Occ. (Recall)'!$P$2:$P$252)-ROW([1]Recall!$Z$2)+1)&gt;0)),"")</f>
        <v/>
      </c>
      <c r="I38" s="54" t="str">
        <f t="shared" si="1"/>
        <v/>
      </c>
      <c r="J38" s="54" t="str">
        <f t="shared" si="2"/>
        <v/>
      </c>
      <c r="K38" s="54" t="str">
        <f t="array" ref="K38">IF(J38="", "", IF(J38&lt;25,"VERY LOW",IF(AND(J38&gt;=25,J38&lt;=50),"LOW",IF(AND(J38&gt;50,J38&lt;=75),"MODERATE",IF(J38&gt;75,"HIGH", "")))))</f>
        <v/>
      </c>
      <c r="L38" s="54" t="str">
        <f>IF(A38&lt;&gt;"",COUNTIFS('7.  Documented Occ. (Lit)'!F$2:F$599,A$3,'7.  Documented Occ. (Lit)'!A$2:A$599,A38,'7.  Documented Occ. (Lit)'!J$2:J$599, "YES"),"")</f>
        <v/>
      </c>
      <c r="M38" s="54" t="str">
        <f t="shared" si="0"/>
        <v/>
      </c>
    </row>
    <row r="39" spans="1:13">
      <c r="A39" s="19" t="str">
        <f t="array" ref="A39">IFERROR(IF(ROWS(A$5:A38)&gt;B$3+E$3,"",INDEX('16.  Combined Lit&amp;Recall Lists'!$A$2:$A$487, MATCH(0, IF(A$3='16.  Combined Lit&amp;Recall Lists'!$B$2:$B$487,COUNTIF($A$5:A38,'16.  Combined Lit&amp;Recall Lists'!$A$2:$A$487),""),0))),"")</f>
        <v/>
      </c>
      <c r="B39" s="19" t="str">
        <f t="array" ref="B39">IFERROR(IF(ROWS(A$5:A38)&gt;B$3+E$3,"",INDEX('16.  Combined Lit&amp;Recall Lists'!$C$2:$C$487, MATCH(0, IF(A$3='16.  Combined Lit&amp;Recall Lists'!$B$2:$B$487,COUNTIF($A$5:A38,'16.  Combined Lit&amp;Recall Lists'!$A$2:$A$487),""),0))),"")</f>
        <v/>
      </c>
      <c r="C39" s="54" t="str">
        <f>IF(COUNTIFS('7.  Documented Occ. (Lit)'!A$2:A$599,A39,'7.  Documented Occ. (Lit)'!F$2:F$599,A$3), "YES", IF(A39="","","NO"))</f>
        <v/>
      </c>
      <c r="D39" s="54" t="str">
        <f>IF(A39&lt;&gt;"",COUNTIFS('7.  Documented Occ. (Lit)'!F$2:F$599,A$3,'7.  Documented Occ. (Lit)'!A$2:A$599,A39),"")</f>
        <v/>
      </c>
      <c r="E39" s="54" t="str">
        <f>IF(COUNTIFS('7.  Documented Occ. (Lit)'!A$2:A$599,A39,'7.  Documented Occ. (Lit)'!H$2:H$599,"YES",'7.  Documented Occ. (Lit)'!F$2:F$599,A$3),"YES", IF(A39="","","NO"))</f>
        <v/>
      </c>
      <c r="F39" s="54" t="str">
        <f>IF(COUNTIFS('9.  Documented Occ. (Recall)'!A$2:A$252,A39,'9.  Documented Occ. (Recall)'!F$2:F$252,A$3), "YES", IF(A39="","","NO"))</f>
        <v/>
      </c>
      <c r="G39" s="54" t="str">
        <f>IF(A39&lt;&gt;"",COUNTIFS('9.  Documented Occ. (Recall)'!F$2:F$252,A$3,'9.  Documented Occ. (Recall)'!A$2:A$252,A39),"")</f>
        <v/>
      </c>
      <c r="H39" s="54" t="str">
        <f t="array" ref="H39">IF(A39&lt;&gt;"", SUM(--(FREQUENCY(IF('9.  Documented Occ. (Recall)'!$F$2:$F$252=$A$3,IF('9.  Documented Occ. (Recall)'!$A$2:$A$252=A39,MATCH('9.  Documented Occ. (Recall)'!$P$2:$P$252,'9.  Documented Occ. (Recall)'!$P$2:$P$252,0))),ROW('9.  Documented Occ. (Recall)'!$P$2:$P$252)-ROW([1]Recall!$Z$2)+1)&gt;0)),"")</f>
        <v/>
      </c>
      <c r="I39" s="54" t="str">
        <f t="shared" si="1"/>
        <v/>
      </c>
      <c r="J39" s="54" t="str">
        <f t="shared" si="2"/>
        <v/>
      </c>
      <c r="K39" s="54" t="str">
        <f t="array" ref="K39">IF(J39="", "", IF(J39&lt;25,"VERY LOW",IF(AND(J39&gt;=25,J39&lt;=50),"LOW",IF(AND(J39&gt;50,J39&lt;=75),"MODERATE",IF(J39&gt;75,"HIGH", "")))))</f>
        <v/>
      </c>
      <c r="L39" s="54" t="str">
        <f>IF(A39&lt;&gt;"",COUNTIFS('7.  Documented Occ. (Lit)'!F$2:F$599,A$3,'7.  Documented Occ. (Lit)'!A$2:A$599,A39,'7.  Documented Occ. (Lit)'!J$2:J$599, "YES"),"")</f>
        <v/>
      </c>
      <c r="M39" s="54" t="str">
        <f t="shared" si="0"/>
        <v/>
      </c>
    </row>
    <row r="40" spans="1:13">
      <c r="A40" s="19" t="str">
        <f t="array" ref="A40">IFERROR(IF(ROWS(A$5:A39)&gt;B$3+E$3,"",INDEX('16.  Combined Lit&amp;Recall Lists'!$A$2:$A$487, MATCH(0, IF(A$3='16.  Combined Lit&amp;Recall Lists'!$B$2:$B$487,COUNTIF($A$5:A39,'16.  Combined Lit&amp;Recall Lists'!$A$2:$A$487),""),0))),"")</f>
        <v/>
      </c>
      <c r="B40" s="19" t="str">
        <f t="array" ref="B40">IFERROR(IF(ROWS(A$5:A39)&gt;B$3+E$3,"",INDEX('16.  Combined Lit&amp;Recall Lists'!$C$2:$C$487, MATCH(0, IF(A$3='16.  Combined Lit&amp;Recall Lists'!$B$2:$B$487,COUNTIF($A$5:A39,'16.  Combined Lit&amp;Recall Lists'!$A$2:$A$487),""),0))),"")</f>
        <v/>
      </c>
      <c r="C40" s="54" t="str">
        <f>IF(COUNTIFS('7.  Documented Occ. (Lit)'!A$2:A$599,A40,'7.  Documented Occ. (Lit)'!F$2:F$599,A$3), "YES", IF(A40="","","NO"))</f>
        <v/>
      </c>
      <c r="D40" s="54" t="str">
        <f>IF(A40&lt;&gt;"",COUNTIFS('7.  Documented Occ. (Lit)'!F$2:F$599,A$3,'7.  Documented Occ. (Lit)'!A$2:A$599,A40),"")</f>
        <v/>
      </c>
      <c r="E40" s="54" t="str">
        <f>IF(COUNTIFS('7.  Documented Occ. (Lit)'!A$2:A$599,A40,'7.  Documented Occ. (Lit)'!H$2:H$599,"YES",'7.  Documented Occ. (Lit)'!F$2:F$599,A$3),"YES", IF(A40="","","NO"))</f>
        <v/>
      </c>
      <c r="F40" s="54" t="str">
        <f>IF(COUNTIFS('9.  Documented Occ. (Recall)'!A$2:A$252,A40,'9.  Documented Occ. (Recall)'!F$2:F$252,A$3), "YES", IF(A40="","","NO"))</f>
        <v/>
      </c>
      <c r="G40" s="54" t="str">
        <f>IF(A40&lt;&gt;"",COUNTIFS('9.  Documented Occ. (Recall)'!F$2:F$252,A$3,'9.  Documented Occ. (Recall)'!A$2:A$252,A40),"")</f>
        <v/>
      </c>
      <c r="H40" s="54" t="str">
        <f t="array" ref="H40">IF(A40&lt;&gt;"", SUM(--(FREQUENCY(IF('9.  Documented Occ. (Recall)'!$F$2:$F$252=$A$3,IF('9.  Documented Occ. (Recall)'!$A$2:$A$252=A40,MATCH('9.  Documented Occ. (Recall)'!$P$2:$P$252,'9.  Documented Occ. (Recall)'!$P$2:$P$252,0))),ROW('9.  Documented Occ. (Recall)'!$P$2:$P$252)-ROW([1]Recall!$Z$2)+1)&gt;0)),"")</f>
        <v/>
      </c>
      <c r="I40" s="54" t="str">
        <f t="shared" si="1"/>
        <v/>
      </c>
      <c r="J40" s="54" t="str">
        <f t="shared" si="2"/>
        <v/>
      </c>
      <c r="K40" s="54" t="str">
        <f t="array" ref="K40">IF(J40="", "", IF(J40&lt;25,"VERY LOW",IF(AND(J40&gt;=25,J40&lt;=50),"LOW",IF(AND(J40&gt;50,J40&lt;=75),"MODERATE",IF(J40&gt;75,"HIGH", "")))))</f>
        <v/>
      </c>
      <c r="L40" s="54" t="str">
        <f>IF(A40&lt;&gt;"",COUNTIFS('7.  Documented Occ. (Lit)'!F$2:F$599,A$3,'7.  Documented Occ. (Lit)'!A$2:A$599,A40,'7.  Documented Occ. (Lit)'!J$2:J$599, "YES"),"")</f>
        <v/>
      </c>
      <c r="M40" s="54" t="str">
        <f t="shared" si="0"/>
        <v/>
      </c>
    </row>
    <row r="41" spans="1:13">
      <c r="A41" s="19" t="str">
        <f t="array" ref="A41">IFERROR(IF(ROWS(A$5:A40)&gt;B$3+E$3,"",INDEX('16.  Combined Lit&amp;Recall Lists'!$A$2:$A$487, MATCH(0, IF(A$3='16.  Combined Lit&amp;Recall Lists'!$B$2:$B$487,COUNTIF($A$5:A40,'16.  Combined Lit&amp;Recall Lists'!$A$2:$A$487),""),0))),"")</f>
        <v/>
      </c>
      <c r="B41" s="19" t="str">
        <f t="array" ref="B41">IFERROR(IF(ROWS(A$5:A40)&gt;B$3+E$3,"",INDEX('16.  Combined Lit&amp;Recall Lists'!$C$2:$C$487, MATCH(0, IF(A$3='16.  Combined Lit&amp;Recall Lists'!$B$2:$B$487,COUNTIF($A$5:A40,'16.  Combined Lit&amp;Recall Lists'!$A$2:$A$487),""),0))),"")</f>
        <v/>
      </c>
      <c r="C41" s="54" t="str">
        <f>IF(COUNTIFS('7.  Documented Occ. (Lit)'!A$2:A$599,A41,'7.  Documented Occ. (Lit)'!F$2:F$599,A$3), "YES", IF(A41="","","NO"))</f>
        <v/>
      </c>
      <c r="D41" s="54" t="str">
        <f>IF(A41&lt;&gt;"",COUNTIFS('7.  Documented Occ. (Lit)'!F$2:F$599,A$3,'7.  Documented Occ. (Lit)'!A$2:A$599,A41),"")</f>
        <v/>
      </c>
      <c r="E41" s="54" t="str">
        <f>IF(COUNTIFS('7.  Documented Occ. (Lit)'!A$2:A$599,A41,'7.  Documented Occ. (Lit)'!H$2:H$599,"YES",'7.  Documented Occ. (Lit)'!F$2:F$599,A$3),"YES", IF(A41="","","NO"))</f>
        <v/>
      </c>
      <c r="F41" s="54" t="str">
        <f>IF(COUNTIFS('9.  Documented Occ. (Recall)'!A$2:A$252,A41,'9.  Documented Occ. (Recall)'!F$2:F$252,A$3), "YES", IF(A41="","","NO"))</f>
        <v/>
      </c>
      <c r="G41" s="54" t="str">
        <f>IF(A41&lt;&gt;"",COUNTIFS('9.  Documented Occ. (Recall)'!F$2:F$252,A$3,'9.  Documented Occ. (Recall)'!A$2:A$252,A41),"")</f>
        <v/>
      </c>
      <c r="H41" s="54" t="str">
        <f t="array" ref="H41">IF(A41&lt;&gt;"", SUM(--(FREQUENCY(IF('9.  Documented Occ. (Recall)'!$F$2:$F$252=$A$3,IF('9.  Documented Occ. (Recall)'!$A$2:$A$252=A41,MATCH('9.  Documented Occ. (Recall)'!$P$2:$P$252,'9.  Documented Occ. (Recall)'!$P$2:$P$252,0))),ROW('9.  Documented Occ. (Recall)'!$P$2:$P$252)-ROW([1]Recall!$Z$2)+1)&gt;0)),"")</f>
        <v/>
      </c>
      <c r="I41" s="54" t="str">
        <f t="shared" si="1"/>
        <v/>
      </c>
      <c r="J41" s="54" t="str">
        <f t="shared" si="2"/>
        <v/>
      </c>
      <c r="K41" s="54" t="str">
        <f t="array" ref="K41">IF(J41="", "", IF(J41&lt;25,"VERY LOW",IF(AND(J41&gt;=25,J41&lt;=50),"LOW",IF(AND(J41&gt;50,J41&lt;=75),"MODERATE",IF(J41&gt;75,"HIGH", "")))))</f>
        <v/>
      </c>
      <c r="L41" s="54" t="str">
        <f>IF(A41&lt;&gt;"",COUNTIFS('7.  Documented Occ. (Lit)'!F$2:F$599,A$3,'7.  Documented Occ. (Lit)'!A$2:A$599,A41,'7.  Documented Occ. (Lit)'!J$2:J$599, "YES"),"")</f>
        <v/>
      </c>
      <c r="M41" s="54" t="str">
        <f t="shared" si="0"/>
        <v/>
      </c>
    </row>
    <row r="42" spans="1:13">
      <c r="A42" s="19" t="str">
        <f t="array" ref="A42">IFERROR(IF(ROWS(A$5:A41)&gt;B$3+E$3,"",INDEX('16.  Combined Lit&amp;Recall Lists'!$A$2:$A$487, MATCH(0, IF(A$3='16.  Combined Lit&amp;Recall Lists'!$B$2:$B$487,COUNTIF($A$5:A41,'16.  Combined Lit&amp;Recall Lists'!$A$2:$A$487),""),0))),"")</f>
        <v/>
      </c>
      <c r="B42" s="19" t="str">
        <f t="array" ref="B42">IFERROR(IF(ROWS(A$5:A41)&gt;B$3+E$3,"",INDEX('16.  Combined Lit&amp;Recall Lists'!$C$2:$C$487, MATCH(0, IF(A$3='16.  Combined Lit&amp;Recall Lists'!$B$2:$B$487,COUNTIF($A$5:A41,'16.  Combined Lit&amp;Recall Lists'!$A$2:$A$487),""),0))),"")</f>
        <v/>
      </c>
      <c r="C42" s="54" t="str">
        <f>IF(COUNTIFS('7.  Documented Occ. (Lit)'!A$2:A$599,A42,'7.  Documented Occ. (Lit)'!F$2:F$599,A$3), "YES", IF(A42="","","NO"))</f>
        <v/>
      </c>
      <c r="D42" s="54" t="str">
        <f>IF(A42&lt;&gt;"",COUNTIFS('7.  Documented Occ. (Lit)'!F$2:F$599,A$3,'7.  Documented Occ. (Lit)'!A$2:A$599,A42),"")</f>
        <v/>
      </c>
      <c r="E42" s="54" t="str">
        <f>IF(COUNTIFS('7.  Documented Occ. (Lit)'!A$2:A$599,A42,'7.  Documented Occ. (Lit)'!H$2:H$599,"YES",'7.  Documented Occ. (Lit)'!F$2:F$599,A$3),"YES", IF(A42="","","NO"))</f>
        <v/>
      </c>
      <c r="F42" s="54" t="str">
        <f>IF(COUNTIFS('9.  Documented Occ. (Recall)'!A$2:A$252,A42,'9.  Documented Occ. (Recall)'!F$2:F$252,A$3), "YES", IF(A42="","","NO"))</f>
        <v/>
      </c>
      <c r="G42" s="54" t="str">
        <f>IF(A42&lt;&gt;"",COUNTIFS('9.  Documented Occ. (Recall)'!F$2:F$252,A$3,'9.  Documented Occ. (Recall)'!A$2:A$252,A42),"")</f>
        <v/>
      </c>
      <c r="H42" s="54" t="str">
        <f t="array" ref="H42">IF(A42&lt;&gt;"", SUM(--(FREQUENCY(IF('9.  Documented Occ. (Recall)'!$F$2:$F$252=$A$3,IF('9.  Documented Occ. (Recall)'!$A$2:$A$252=A42,MATCH('9.  Documented Occ. (Recall)'!$P$2:$P$252,'9.  Documented Occ. (Recall)'!$P$2:$P$252,0))),ROW('9.  Documented Occ. (Recall)'!$P$2:$P$252)-ROW([1]Recall!$Z$2)+1)&gt;0)),"")</f>
        <v/>
      </c>
      <c r="I42" s="54" t="str">
        <f t="shared" si="1"/>
        <v/>
      </c>
      <c r="J42" s="54" t="str">
        <f t="shared" si="2"/>
        <v/>
      </c>
      <c r="K42" s="54" t="str">
        <f t="array" ref="K42">IF(J42="", "", IF(J42&lt;25,"VERY LOW",IF(AND(J42&gt;=25,J42&lt;=50),"LOW",IF(AND(J42&gt;50,J42&lt;=75),"MODERATE",IF(J42&gt;75,"HIGH", "")))))</f>
        <v/>
      </c>
      <c r="L42" s="54" t="str">
        <f>IF(A42&lt;&gt;"",COUNTIFS('7.  Documented Occ. (Lit)'!F$2:F$599,A$3,'7.  Documented Occ. (Lit)'!A$2:A$599,A42,'7.  Documented Occ. (Lit)'!J$2:J$599, "YES"),"")</f>
        <v/>
      </c>
      <c r="M42" s="54" t="str">
        <f t="shared" si="0"/>
        <v/>
      </c>
    </row>
    <row r="43" spans="1:13">
      <c r="A43" s="19" t="str">
        <f t="array" ref="A43">IFERROR(IF(ROWS(A$5:A42)&gt;B$3+E$3,"",INDEX('16.  Combined Lit&amp;Recall Lists'!$A$2:$A$487, MATCH(0, IF(A$3='16.  Combined Lit&amp;Recall Lists'!$B$2:$B$487,COUNTIF($A$5:A42,'16.  Combined Lit&amp;Recall Lists'!$A$2:$A$487),""),0))),"")</f>
        <v/>
      </c>
      <c r="B43" s="19" t="str">
        <f t="array" ref="B43">IFERROR(IF(ROWS(A$5:A42)&gt;B$3+E$3,"",INDEX('16.  Combined Lit&amp;Recall Lists'!$C$2:$C$487, MATCH(0, IF(A$3='16.  Combined Lit&amp;Recall Lists'!$B$2:$B$487,COUNTIF($A$5:A42,'16.  Combined Lit&amp;Recall Lists'!$A$2:$A$487),""),0))),"")</f>
        <v/>
      </c>
      <c r="C43" s="54" t="str">
        <f>IF(COUNTIFS('7.  Documented Occ. (Lit)'!A$2:A$599,A43,'7.  Documented Occ. (Lit)'!F$2:F$599,A$3), "YES", IF(A43="","","NO"))</f>
        <v/>
      </c>
      <c r="D43" s="54" t="str">
        <f>IF(A43&lt;&gt;"",COUNTIFS('7.  Documented Occ. (Lit)'!F$2:F$599,A$3,'7.  Documented Occ. (Lit)'!A$2:A$599,A43),"")</f>
        <v/>
      </c>
      <c r="E43" s="54" t="str">
        <f>IF(COUNTIFS('7.  Documented Occ. (Lit)'!A$2:A$599,A43,'7.  Documented Occ. (Lit)'!H$2:H$599,"YES",'7.  Documented Occ. (Lit)'!F$2:F$599,A$3),"YES", IF(A43="","","NO"))</f>
        <v/>
      </c>
      <c r="F43" s="54" t="str">
        <f>IF(COUNTIFS('9.  Documented Occ. (Recall)'!A$2:A$252,A43,'9.  Documented Occ. (Recall)'!F$2:F$252,A$3), "YES", IF(A43="","","NO"))</f>
        <v/>
      </c>
      <c r="G43" s="54" t="str">
        <f>IF(A43&lt;&gt;"",COUNTIFS('9.  Documented Occ. (Recall)'!F$2:F$252,A$3,'9.  Documented Occ. (Recall)'!A$2:A$252,A43),"")</f>
        <v/>
      </c>
      <c r="H43" s="54" t="str">
        <f t="array" ref="H43">IF(A43&lt;&gt;"", SUM(--(FREQUENCY(IF('9.  Documented Occ. (Recall)'!$F$2:$F$252=$A$3,IF('9.  Documented Occ. (Recall)'!$A$2:$A$252=A43,MATCH('9.  Documented Occ. (Recall)'!$P$2:$P$252,'9.  Documented Occ. (Recall)'!$P$2:$P$252,0))),ROW('9.  Documented Occ. (Recall)'!$P$2:$P$252)-ROW([1]Recall!$Z$2)+1)&gt;0)),"")</f>
        <v/>
      </c>
      <c r="I43" s="54" t="str">
        <f t="shared" si="1"/>
        <v/>
      </c>
      <c r="J43" s="54" t="str">
        <f t="shared" si="2"/>
        <v/>
      </c>
      <c r="K43" s="54" t="str">
        <f t="array" ref="K43">IF(J43="", "", IF(J43&lt;25,"VERY LOW",IF(AND(J43&gt;=25,J43&lt;=50),"LOW",IF(AND(J43&gt;50,J43&lt;=75),"MODERATE",IF(J43&gt;75,"HIGH", "")))))</f>
        <v/>
      </c>
      <c r="L43" s="54" t="str">
        <f>IF(A43&lt;&gt;"",COUNTIFS('7.  Documented Occ. (Lit)'!F$2:F$599,A$3,'7.  Documented Occ. (Lit)'!A$2:A$599,A43,'7.  Documented Occ. (Lit)'!J$2:J$599, "YES"),"")</f>
        <v/>
      </c>
      <c r="M43" s="54" t="str">
        <f t="shared" si="0"/>
        <v/>
      </c>
    </row>
    <row r="44" spans="1:13">
      <c r="A44" s="19" t="str">
        <f t="array" ref="A44">IFERROR(IF(ROWS(A$5:A43)&gt;B$3+E$3,"",INDEX('16.  Combined Lit&amp;Recall Lists'!$A$2:$A$487, MATCH(0, IF(A$3='16.  Combined Lit&amp;Recall Lists'!$B$2:$B$487,COUNTIF($A$5:A43,'16.  Combined Lit&amp;Recall Lists'!$A$2:$A$487),""),0))),"")</f>
        <v/>
      </c>
      <c r="B44" s="19" t="str">
        <f t="array" ref="B44">IFERROR(IF(ROWS(A$5:A43)&gt;B$3+E$3,"",INDEX('16.  Combined Lit&amp;Recall Lists'!$C$2:$C$487, MATCH(0, IF(A$3='16.  Combined Lit&amp;Recall Lists'!$B$2:$B$487,COUNTIF($A$5:A43,'16.  Combined Lit&amp;Recall Lists'!$A$2:$A$487),""),0))),"")</f>
        <v/>
      </c>
      <c r="C44" s="54" t="str">
        <f>IF(COUNTIFS('7.  Documented Occ. (Lit)'!A$2:A$599,A44,'7.  Documented Occ. (Lit)'!F$2:F$599,A$3), "YES", IF(A44="","","NO"))</f>
        <v/>
      </c>
      <c r="D44" s="54" t="str">
        <f>IF(A44&lt;&gt;"",COUNTIFS('7.  Documented Occ. (Lit)'!F$2:F$599,A$3,'7.  Documented Occ. (Lit)'!A$2:A$599,A44),"")</f>
        <v/>
      </c>
      <c r="E44" s="54" t="str">
        <f>IF(COUNTIFS('7.  Documented Occ. (Lit)'!A$2:A$599,A44,'7.  Documented Occ. (Lit)'!H$2:H$599,"YES",'7.  Documented Occ. (Lit)'!F$2:F$599,A$3),"YES", IF(A44="","","NO"))</f>
        <v/>
      </c>
      <c r="F44" s="54" t="str">
        <f>IF(COUNTIFS('9.  Documented Occ. (Recall)'!A$2:A$252,A44,'9.  Documented Occ. (Recall)'!F$2:F$252,A$3), "YES", IF(A44="","","NO"))</f>
        <v/>
      </c>
      <c r="G44" s="54" t="str">
        <f>IF(A44&lt;&gt;"",COUNTIFS('9.  Documented Occ. (Recall)'!F$2:F$252,A$3,'9.  Documented Occ. (Recall)'!A$2:A$252,A44),"")</f>
        <v/>
      </c>
      <c r="H44" s="54" t="str">
        <f t="array" ref="H44">IF(A44&lt;&gt;"", SUM(--(FREQUENCY(IF('9.  Documented Occ. (Recall)'!$F$2:$F$252=$A$3,IF('9.  Documented Occ. (Recall)'!$A$2:$A$252=A44,MATCH('9.  Documented Occ. (Recall)'!$P$2:$P$252,'9.  Documented Occ. (Recall)'!$P$2:$P$252,0))),ROW('9.  Documented Occ. (Recall)'!$P$2:$P$252)-ROW([1]Recall!$Z$2)+1)&gt;0)),"")</f>
        <v/>
      </c>
      <c r="I44" s="54" t="str">
        <f t="shared" si="1"/>
        <v/>
      </c>
      <c r="J44" s="54" t="str">
        <f t="shared" si="2"/>
        <v/>
      </c>
      <c r="K44" s="54" t="str">
        <f t="array" ref="K44">IF(J44="", "", IF(J44&lt;25,"VERY LOW",IF(AND(J44&gt;=25,J44&lt;=50),"LOW",IF(AND(J44&gt;50,J44&lt;=75),"MODERATE",IF(J44&gt;75,"HIGH", "")))))</f>
        <v/>
      </c>
      <c r="L44" s="54" t="str">
        <f>IF(A44&lt;&gt;"",COUNTIFS('7.  Documented Occ. (Lit)'!F$2:F$599,A$3,'7.  Documented Occ. (Lit)'!A$2:A$599,A44,'7.  Documented Occ. (Lit)'!J$2:J$599, "YES"),"")</f>
        <v/>
      </c>
      <c r="M44" s="54" t="str">
        <f t="shared" si="0"/>
        <v/>
      </c>
    </row>
    <row r="45" spans="1:13">
      <c r="A45" s="19" t="str">
        <f t="array" ref="A45">IFERROR(IF(ROWS(A$5:A44)&gt;B$3+E$3,"",INDEX('16.  Combined Lit&amp;Recall Lists'!$A$2:$A$487, MATCH(0, IF(A$3='16.  Combined Lit&amp;Recall Lists'!$B$2:$B$487,COUNTIF($A$5:A44,'16.  Combined Lit&amp;Recall Lists'!$A$2:$A$487),""),0))),"")</f>
        <v/>
      </c>
      <c r="B45" s="19" t="str">
        <f t="array" ref="B45">IFERROR(IF(ROWS(A$5:A44)&gt;B$3+E$3,"",INDEX('16.  Combined Lit&amp;Recall Lists'!$C$2:$C$487, MATCH(0, IF(A$3='16.  Combined Lit&amp;Recall Lists'!$B$2:$B$487,COUNTIF($A$5:A44,'16.  Combined Lit&amp;Recall Lists'!$A$2:$A$487),""),0))),"")</f>
        <v/>
      </c>
      <c r="C45" s="54" t="str">
        <f>IF(COUNTIFS('7.  Documented Occ. (Lit)'!A$2:A$599,A45,'7.  Documented Occ. (Lit)'!F$2:F$599,A$3), "YES", IF(A45="","","NO"))</f>
        <v/>
      </c>
      <c r="D45" s="54" t="str">
        <f>IF(A45&lt;&gt;"",COUNTIFS('7.  Documented Occ. (Lit)'!F$2:F$599,A$3,'7.  Documented Occ. (Lit)'!A$2:A$599,A45),"")</f>
        <v/>
      </c>
      <c r="E45" s="54" t="str">
        <f>IF(COUNTIFS('7.  Documented Occ. (Lit)'!A$2:A$599,A45,'7.  Documented Occ. (Lit)'!H$2:H$599,"YES",'7.  Documented Occ. (Lit)'!F$2:F$599,A$3),"YES", IF(A45="","","NO"))</f>
        <v/>
      </c>
      <c r="F45" s="54" t="str">
        <f>IF(COUNTIFS('9.  Documented Occ. (Recall)'!A$2:A$252,A45,'9.  Documented Occ. (Recall)'!F$2:F$252,A$3), "YES", IF(A45="","","NO"))</f>
        <v/>
      </c>
      <c r="G45" s="54" t="str">
        <f>IF(A45&lt;&gt;"",COUNTIFS('9.  Documented Occ. (Recall)'!F$2:F$252,A$3,'9.  Documented Occ. (Recall)'!A$2:A$252,A45),"")</f>
        <v/>
      </c>
      <c r="H45" s="54" t="str">
        <f t="array" ref="H45">IF(A45&lt;&gt;"", SUM(--(FREQUENCY(IF('9.  Documented Occ. (Recall)'!$F$2:$F$252=$A$3,IF('9.  Documented Occ. (Recall)'!$A$2:$A$252=A45,MATCH('9.  Documented Occ. (Recall)'!$P$2:$P$252,'9.  Documented Occ. (Recall)'!$P$2:$P$252,0))),ROW('9.  Documented Occ. (Recall)'!$P$2:$P$252)-ROW([1]Recall!$Z$2)+1)&gt;0)),"")</f>
        <v/>
      </c>
      <c r="I45" s="54" t="str">
        <f t="shared" si="1"/>
        <v/>
      </c>
      <c r="J45" s="54" t="str">
        <f t="shared" si="2"/>
        <v/>
      </c>
      <c r="K45" s="54" t="str">
        <f t="array" ref="K45">IF(J45="", "", IF(J45&lt;25,"VERY LOW",IF(AND(J45&gt;=25,J45&lt;=50),"LOW",IF(AND(J45&gt;50,J45&lt;=75),"MODERATE",IF(J45&gt;75,"HIGH", "")))))</f>
        <v/>
      </c>
      <c r="L45" s="54" t="str">
        <f>IF(A45&lt;&gt;"",COUNTIFS('7.  Documented Occ. (Lit)'!F$2:F$599,A$3,'7.  Documented Occ. (Lit)'!A$2:A$599,A45,'7.  Documented Occ. (Lit)'!J$2:J$599, "YES"),"")</f>
        <v/>
      </c>
      <c r="M45" s="54" t="str">
        <f t="shared" si="0"/>
        <v/>
      </c>
    </row>
    <row r="46" spans="1:13">
      <c r="A46" s="19" t="str">
        <f t="array" ref="A46">IFERROR(IF(ROWS(A$5:A45)&gt;B$3+E$3,"",INDEX('16.  Combined Lit&amp;Recall Lists'!$A$2:$A$487, MATCH(0, IF(A$3='16.  Combined Lit&amp;Recall Lists'!$B$2:$B$487,COUNTIF($A$5:A45,'16.  Combined Lit&amp;Recall Lists'!$A$2:$A$487),""),0))),"")</f>
        <v/>
      </c>
      <c r="B46" s="19" t="str">
        <f t="array" ref="B46">IFERROR(IF(ROWS(A$5:A45)&gt;B$3+E$3,"",INDEX('16.  Combined Lit&amp;Recall Lists'!$C$2:$C$487, MATCH(0, IF(A$3='16.  Combined Lit&amp;Recall Lists'!$B$2:$B$487,COUNTIF($A$5:A45,'16.  Combined Lit&amp;Recall Lists'!$A$2:$A$487),""),0))),"")</f>
        <v/>
      </c>
      <c r="C46" s="54" t="str">
        <f>IF(COUNTIFS('7.  Documented Occ. (Lit)'!A$2:A$599,A46,'7.  Documented Occ. (Lit)'!F$2:F$599,A$3), "YES", IF(A46="","","NO"))</f>
        <v/>
      </c>
      <c r="D46" s="54" t="str">
        <f>IF(A46&lt;&gt;"",COUNTIFS('7.  Documented Occ. (Lit)'!F$2:F$599,A$3,'7.  Documented Occ. (Lit)'!A$2:A$599,A46),"")</f>
        <v/>
      </c>
      <c r="E46" s="54" t="str">
        <f>IF(COUNTIFS('7.  Documented Occ. (Lit)'!A$2:A$599,A46,'7.  Documented Occ. (Lit)'!H$2:H$599,"YES",'7.  Documented Occ. (Lit)'!F$2:F$599,A$3),"YES", IF(A46="","","NO"))</f>
        <v/>
      </c>
      <c r="F46" s="54" t="str">
        <f>IF(COUNTIFS('9.  Documented Occ. (Recall)'!A$2:A$252,A46,'9.  Documented Occ. (Recall)'!F$2:F$252,A$3), "YES", IF(A46="","","NO"))</f>
        <v/>
      </c>
      <c r="G46" s="54" t="str">
        <f>IF(A46&lt;&gt;"",COUNTIFS('9.  Documented Occ. (Recall)'!F$2:F$252,A$3,'9.  Documented Occ. (Recall)'!A$2:A$252,A46),"")</f>
        <v/>
      </c>
      <c r="H46" s="54" t="str">
        <f t="array" ref="H46">IF(A46&lt;&gt;"", SUM(--(FREQUENCY(IF('9.  Documented Occ. (Recall)'!$F$2:$F$252=$A$3,IF('9.  Documented Occ. (Recall)'!$A$2:$A$252=A46,MATCH('9.  Documented Occ. (Recall)'!$P$2:$P$252,'9.  Documented Occ. (Recall)'!$P$2:$P$252,0))),ROW('9.  Documented Occ. (Recall)'!$P$2:$P$252)-ROW([1]Recall!$Z$2)+1)&gt;0)),"")</f>
        <v/>
      </c>
      <c r="I46" s="54" t="str">
        <f t="shared" si="1"/>
        <v/>
      </c>
      <c r="J46" s="54" t="str">
        <f t="shared" si="2"/>
        <v/>
      </c>
      <c r="K46" s="54" t="str">
        <f t="array" ref="K46">IF(J46="", "", IF(J46&lt;25,"VERY LOW",IF(AND(J46&gt;=25,J46&lt;=50),"LOW",IF(AND(J46&gt;50,J46&lt;=75),"MODERATE",IF(J46&gt;75,"HIGH", "")))))</f>
        <v/>
      </c>
      <c r="L46" s="54" t="str">
        <f>IF(A46&lt;&gt;"",COUNTIFS('7.  Documented Occ. (Lit)'!F$2:F$599,A$3,'7.  Documented Occ. (Lit)'!A$2:A$599,A46,'7.  Documented Occ. (Lit)'!J$2:J$599, "YES"),"")</f>
        <v/>
      </c>
      <c r="M46" s="54" t="str">
        <f t="shared" si="0"/>
        <v/>
      </c>
    </row>
    <row r="47" spans="1:13">
      <c r="A47" s="19" t="str">
        <f t="array" ref="A47">IFERROR(IF(ROWS(A$5:A46)&gt;B$3+E$3,"",INDEX('16.  Combined Lit&amp;Recall Lists'!$A$2:$A$487, MATCH(0, IF(A$3='16.  Combined Lit&amp;Recall Lists'!$B$2:$B$487,COUNTIF($A$5:A46,'16.  Combined Lit&amp;Recall Lists'!$A$2:$A$487),""),0))),"")</f>
        <v/>
      </c>
      <c r="B47" s="19" t="str">
        <f t="array" ref="B47">IFERROR(IF(ROWS(A$5:A46)&gt;B$3+E$3,"",INDEX('16.  Combined Lit&amp;Recall Lists'!$C$2:$C$487, MATCH(0, IF(A$3='16.  Combined Lit&amp;Recall Lists'!$B$2:$B$487,COUNTIF($A$5:A46,'16.  Combined Lit&amp;Recall Lists'!$A$2:$A$487),""),0))),"")</f>
        <v/>
      </c>
      <c r="C47" s="54" t="str">
        <f>IF(COUNTIFS('7.  Documented Occ. (Lit)'!A$2:A$599,A47,'7.  Documented Occ. (Lit)'!F$2:F$599,A$3), "YES", IF(A47="","","NO"))</f>
        <v/>
      </c>
      <c r="D47" s="54" t="str">
        <f>IF(A47&lt;&gt;"",COUNTIFS('7.  Documented Occ. (Lit)'!F$2:F$599,A$3,'7.  Documented Occ. (Lit)'!A$2:A$599,A47),"")</f>
        <v/>
      </c>
      <c r="E47" s="54" t="str">
        <f>IF(COUNTIFS('7.  Documented Occ. (Lit)'!A$2:A$599,A47,'7.  Documented Occ. (Lit)'!H$2:H$599,"YES",'7.  Documented Occ. (Lit)'!F$2:F$599,A$3),"YES", IF(A47="","","NO"))</f>
        <v/>
      </c>
      <c r="F47" s="54" t="str">
        <f>IF(COUNTIFS('9.  Documented Occ. (Recall)'!A$2:A$252,A47,'9.  Documented Occ. (Recall)'!F$2:F$252,A$3), "YES", IF(A47="","","NO"))</f>
        <v/>
      </c>
      <c r="G47" s="54" t="str">
        <f>IF(A47&lt;&gt;"",COUNTIFS('9.  Documented Occ. (Recall)'!F$2:F$252,A$3,'9.  Documented Occ. (Recall)'!A$2:A$252,A47),"")</f>
        <v/>
      </c>
      <c r="H47" s="54" t="str">
        <f t="array" ref="H47">IF(A47&lt;&gt;"", SUM(--(FREQUENCY(IF('9.  Documented Occ. (Recall)'!$F$2:$F$252=$A$3,IF('9.  Documented Occ. (Recall)'!$A$2:$A$252=A47,MATCH('9.  Documented Occ. (Recall)'!$P$2:$P$252,'9.  Documented Occ. (Recall)'!$P$2:$P$252,0))),ROW('9.  Documented Occ. (Recall)'!$P$2:$P$252)-ROW([1]Recall!$Z$2)+1)&gt;0)),"")</f>
        <v/>
      </c>
      <c r="I47" s="54" t="str">
        <f t="shared" si="1"/>
        <v/>
      </c>
      <c r="J47" s="54" t="str">
        <f t="shared" si="2"/>
        <v/>
      </c>
      <c r="K47" s="54" t="str">
        <f t="array" ref="K47">IF(J47="", "", IF(J47&lt;25,"VERY LOW",IF(AND(J47&gt;=25,J47&lt;=50),"LOW",IF(AND(J47&gt;50,J47&lt;=75),"MODERATE",IF(J47&gt;75,"HIGH", "")))))</f>
        <v/>
      </c>
      <c r="L47" s="54" t="str">
        <f>IF(A47&lt;&gt;"",COUNTIFS('7.  Documented Occ. (Lit)'!F$2:F$599,A$3,'7.  Documented Occ. (Lit)'!A$2:A$599,A47,'7.  Documented Occ. (Lit)'!J$2:J$599, "YES"),"")</f>
        <v/>
      </c>
      <c r="M47" s="54" t="str">
        <f t="shared" si="0"/>
        <v/>
      </c>
    </row>
    <row r="48" spans="1:13">
      <c r="A48" s="19" t="str">
        <f t="array" ref="A48">IFERROR(IF(ROWS(A$5:A47)&gt;B$3+E$3,"",INDEX('16.  Combined Lit&amp;Recall Lists'!$A$2:$A$487, MATCH(0, IF(A$3='16.  Combined Lit&amp;Recall Lists'!$B$2:$B$487,COUNTIF($A$5:A47,'16.  Combined Lit&amp;Recall Lists'!$A$2:$A$487),""),0))),"")</f>
        <v/>
      </c>
      <c r="B48" s="19" t="str">
        <f t="array" ref="B48">IFERROR(IF(ROWS(A$5:A47)&gt;B$3+E$3,"",INDEX('16.  Combined Lit&amp;Recall Lists'!$C$2:$C$487, MATCH(0, IF(A$3='16.  Combined Lit&amp;Recall Lists'!$B$2:$B$487,COUNTIF($A$5:A47,'16.  Combined Lit&amp;Recall Lists'!$A$2:$A$487),""),0))),"")</f>
        <v/>
      </c>
      <c r="C48" s="54" t="str">
        <f>IF(COUNTIFS('7.  Documented Occ. (Lit)'!A$2:A$599,A48,'7.  Documented Occ. (Lit)'!F$2:F$599,A$3), "YES", IF(A48="","","NO"))</f>
        <v/>
      </c>
      <c r="D48" s="54" t="str">
        <f>IF(A48&lt;&gt;"",COUNTIFS('7.  Documented Occ. (Lit)'!F$2:F$599,A$3,'7.  Documented Occ. (Lit)'!A$2:A$599,A48),"")</f>
        <v/>
      </c>
      <c r="E48" s="54" t="str">
        <f>IF(COUNTIFS('7.  Documented Occ. (Lit)'!A$2:A$599,A48,'7.  Documented Occ. (Lit)'!H$2:H$599,"YES",'7.  Documented Occ. (Lit)'!F$2:F$599,A$3),"YES", IF(A48="","","NO"))</f>
        <v/>
      </c>
      <c r="F48" s="54" t="str">
        <f>IF(COUNTIFS('9.  Documented Occ. (Recall)'!A$2:A$252,A48,'9.  Documented Occ. (Recall)'!F$2:F$252,A$3), "YES", IF(A48="","","NO"))</f>
        <v/>
      </c>
      <c r="G48" s="54" t="str">
        <f>IF(A48&lt;&gt;"",COUNTIFS('9.  Documented Occ. (Recall)'!F$2:F$252,A$3,'9.  Documented Occ. (Recall)'!A$2:A$252,A48),"")</f>
        <v/>
      </c>
      <c r="H48" s="54" t="str">
        <f t="array" ref="H48">IF(A48&lt;&gt;"", SUM(--(FREQUENCY(IF('9.  Documented Occ. (Recall)'!$F$2:$F$252=$A$3,IF('9.  Documented Occ. (Recall)'!$A$2:$A$252=A48,MATCH('9.  Documented Occ. (Recall)'!$P$2:$P$252,'9.  Documented Occ. (Recall)'!$P$2:$P$252,0))),ROW('9.  Documented Occ. (Recall)'!$P$2:$P$252)-ROW([1]Recall!$Z$2)+1)&gt;0)),"")</f>
        <v/>
      </c>
      <c r="I48" s="54" t="str">
        <f t="shared" si="1"/>
        <v/>
      </c>
      <c r="J48" s="54" t="str">
        <f t="shared" si="2"/>
        <v/>
      </c>
      <c r="K48" s="54" t="str">
        <f t="array" ref="K48">IF(J48="", "", IF(J48&lt;25,"VERY LOW",IF(AND(J48&gt;=25,J48&lt;=50),"LOW",IF(AND(J48&gt;50,J48&lt;=75),"MODERATE",IF(J48&gt;75,"HIGH", "")))))</f>
        <v/>
      </c>
      <c r="L48" s="54" t="str">
        <f>IF(A48&lt;&gt;"",COUNTIFS('7.  Documented Occ. (Lit)'!F$2:F$599,A$3,'7.  Documented Occ. (Lit)'!A$2:A$599,A48,'7.  Documented Occ. (Lit)'!J$2:J$599, "YES"),"")</f>
        <v/>
      </c>
      <c r="M48" s="54" t="str">
        <f t="shared" si="0"/>
        <v/>
      </c>
    </row>
    <row r="49" spans="1:14">
      <c r="A49" s="19" t="str">
        <f t="array" ref="A49">IFERROR(IF(ROWS(A$5:A48)&gt;B$3+E$3,"",INDEX('16.  Combined Lit&amp;Recall Lists'!$A$2:$A$487, MATCH(0, IF(A$3='16.  Combined Lit&amp;Recall Lists'!$B$2:$B$487,COUNTIF($A$5:A48,'16.  Combined Lit&amp;Recall Lists'!$A$2:$A$487),""),0))),"")</f>
        <v/>
      </c>
      <c r="B49" s="19" t="str">
        <f t="array" ref="B49">IFERROR(IF(ROWS(A$5:A48)&gt;B$3+E$3,"",INDEX('16.  Combined Lit&amp;Recall Lists'!$C$2:$C$487, MATCH(0, IF(A$3='16.  Combined Lit&amp;Recall Lists'!$B$2:$B$487,COUNTIF($A$5:A48,'16.  Combined Lit&amp;Recall Lists'!$A$2:$A$487),""),0))),"")</f>
        <v/>
      </c>
      <c r="C49" s="54" t="str">
        <f>IF(COUNTIFS('7.  Documented Occ. (Lit)'!A$2:A$599,A49,'7.  Documented Occ. (Lit)'!F$2:F$599,A$3), "YES", IF(A49="","","NO"))</f>
        <v/>
      </c>
      <c r="D49" s="54" t="str">
        <f>IF(A49&lt;&gt;"",COUNTIFS('7.  Documented Occ. (Lit)'!F$2:F$599,A$3,'7.  Documented Occ. (Lit)'!A$2:A$599,A49),"")</f>
        <v/>
      </c>
      <c r="E49" s="54" t="str">
        <f>IF(COUNTIFS('7.  Documented Occ. (Lit)'!A$2:A$599,A49,'7.  Documented Occ. (Lit)'!H$2:H$599,"YES",'7.  Documented Occ. (Lit)'!F$2:F$599,A$3),"YES", IF(A49="","","NO"))</f>
        <v/>
      </c>
      <c r="F49" s="54" t="str">
        <f>IF(COUNTIFS('9.  Documented Occ. (Recall)'!A$2:A$252,A49,'9.  Documented Occ. (Recall)'!F$2:F$252,A$3), "YES", IF(A49="","","NO"))</f>
        <v/>
      </c>
      <c r="G49" s="54" t="str">
        <f>IF(A49&lt;&gt;"",COUNTIFS('9.  Documented Occ. (Recall)'!F$2:F$252,A$3,'9.  Documented Occ. (Recall)'!A$2:A$252,A49),"")</f>
        <v/>
      </c>
      <c r="H49" s="54" t="str">
        <f t="array" ref="H49">IF(A49&lt;&gt;"", SUM(--(FREQUENCY(IF('9.  Documented Occ. (Recall)'!$F$2:$F$252=$A$3,IF('9.  Documented Occ. (Recall)'!$A$2:$A$252=A49,MATCH('9.  Documented Occ. (Recall)'!$P$2:$P$252,'9.  Documented Occ. (Recall)'!$P$2:$P$252,0))),ROW('9.  Documented Occ. (Recall)'!$P$2:$P$252)-ROW([1]Recall!$Z$2)+1)&gt;0)),"")</f>
        <v/>
      </c>
      <c r="I49" s="54" t="str">
        <f t="shared" si="1"/>
        <v/>
      </c>
      <c r="J49" s="54" t="str">
        <f t="shared" si="2"/>
        <v/>
      </c>
      <c r="K49" s="54" t="str">
        <f t="array" ref="K49">IF(J49="", "", IF(J49&lt;25,"VERY LOW",IF(AND(J49&gt;=25,J49&lt;=50),"LOW",IF(AND(J49&gt;50,J49&lt;=75),"MODERATE",IF(J49&gt;75,"HIGH", "")))))</f>
        <v/>
      </c>
      <c r="L49" s="54" t="str">
        <f>IF(A49&lt;&gt;"",COUNTIFS('7.  Documented Occ. (Lit)'!F$2:F$599,A$3,'7.  Documented Occ. (Lit)'!A$2:A$599,A49,'7.  Documented Occ. (Lit)'!J$2:J$599, "YES"),"")</f>
        <v/>
      </c>
      <c r="M49" s="54" t="str">
        <f t="shared" si="0"/>
        <v/>
      </c>
    </row>
    <row r="50" spans="1:14">
      <c r="A50" s="19" t="str">
        <f t="array" ref="A50">IFERROR(IF(ROWS(A$5:A49)&gt;B$3+E$3,"",INDEX('16.  Combined Lit&amp;Recall Lists'!$A$2:$A$487, MATCH(0, IF(A$3='16.  Combined Lit&amp;Recall Lists'!$B$2:$B$487,COUNTIF($A$5:A49,'16.  Combined Lit&amp;Recall Lists'!$A$2:$A$487),""),0))),"")</f>
        <v/>
      </c>
      <c r="B50" s="19" t="str">
        <f t="array" ref="B50">IFERROR(IF(ROWS(A$5:A49)&gt;B$3+E$3,"",INDEX('16.  Combined Lit&amp;Recall Lists'!$C$2:$C$487, MATCH(0, IF(A$3='16.  Combined Lit&amp;Recall Lists'!$B$2:$B$487,COUNTIF($A$5:A49,'16.  Combined Lit&amp;Recall Lists'!$A$2:$A$487),""),0))),"")</f>
        <v/>
      </c>
      <c r="C50" s="54" t="str">
        <f>IF(COUNTIFS('7.  Documented Occ. (Lit)'!A$2:A$599,A50,'7.  Documented Occ. (Lit)'!F$2:F$599,A$3), "YES", IF(A50="","","NO"))</f>
        <v/>
      </c>
      <c r="D50" s="54" t="str">
        <f>IF(A50&lt;&gt;"",COUNTIFS('7.  Documented Occ. (Lit)'!F$2:F$599,A$3,'7.  Documented Occ. (Lit)'!A$2:A$599,A50),"")</f>
        <v/>
      </c>
      <c r="E50" s="54" t="str">
        <f>IF(COUNTIFS('7.  Documented Occ. (Lit)'!A$2:A$599,A50,'7.  Documented Occ. (Lit)'!H$2:H$599,"YES",'7.  Documented Occ. (Lit)'!F$2:F$599,A$3),"YES", IF(A50="","","NO"))</f>
        <v/>
      </c>
      <c r="F50" s="54" t="str">
        <f>IF(COUNTIFS('9.  Documented Occ. (Recall)'!A$2:A$252,A50,'9.  Documented Occ. (Recall)'!F$2:F$252,A$3), "YES", IF(A50="","","NO"))</f>
        <v/>
      </c>
      <c r="G50" s="54" t="str">
        <f>IF(A50&lt;&gt;"",COUNTIFS('9.  Documented Occ. (Recall)'!F$2:F$252,A$3,'9.  Documented Occ. (Recall)'!A$2:A$252,A50),"")</f>
        <v/>
      </c>
      <c r="H50" s="54" t="str">
        <f t="array" ref="H50">IF(A50&lt;&gt;"", SUM(--(FREQUENCY(IF('9.  Documented Occ. (Recall)'!$F$2:$F$252=$A$3,IF('9.  Documented Occ. (Recall)'!$A$2:$A$252=A50,MATCH('9.  Documented Occ. (Recall)'!$P$2:$P$252,'9.  Documented Occ. (Recall)'!$P$2:$P$252,0))),ROW('9.  Documented Occ. (Recall)'!$P$2:$P$252)-ROW([1]Recall!$Z$2)+1)&gt;0)),"")</f>
        <v/>
      </c>
      <c r="I50" s="54" t="str">
        <f t="shared" si="1"/>
        <v/>
      </c>
      <c r="J50" s="54" t="str">
        <f t="shared" si="2"/>
        <v/>
      </c>
      <c r="K50" s="54" t="str">
        <f t="array" ref="K50">IF(J50="", "", IF(J50&lt;25,"VERY LOW",IF(AND(J50&gt;=25,J50&lt;=50),"LOW",IF(AND(J50&gt;50,J50&lt;=75),"MODERATE",IF(J50&gt;75,"HIGH", "")))))</f>
        <v/>
      </c>
      <c r="L50" s="54" t="str">
        <f>IF(A50&lt;&gt;"",COUNTIFS('7.  Documented Occ. (Lit)'!F$2:F$599,A$3,'7.  Documented Occ. (Lit)'!A$2:A$599,A50,'7.  Documented Occ. (Lit)'!J$2:J$599, "YES"),"")</f>
        <v/>
      </c>
      <c r="M50" s="54" t="str">
        <f t="shared" si="0"/>
        <v/>
      </c>
    </row>
    <row r="51" spans="1:14">
      <c r="A51" s="19" t="str">
        <f t="array" ref="A51">IFERROR(IF(ROWS(A$5:A50)&gt;B$3+E$3,"",INDEX('16.  Combined Lit&amp;Recall Lists'!$A$2:$A$487, MATCH(0, IF(A$3='16.  Combined Lit&amp;Recall Lists'!$B$2:$B$487,COUNTIF($A$5:A50,'16.  Combined Lit&amp;Recall Lists'!$A$2:$A$487),""),0))),"")</f>
        <v/>
      </c>
      <c r="B51" s="19" t="str">
        <f t="array" ref="B51">IFERROR(IF(ROWS(A$5:A50)&gt;B$3+E$3,"",INDEX('16.  Combined Lit&amp;Recall Lists'!$C$2:$C$487, MATCH(0, IF(A$3='16.  Combined Lit&amp;Recall Lists'!$B$2:$B$487,COUNTIF($A$5:A50,'16.  Combined Lit&amp;Recall Lists'!$A$2:$A$487),""),0))),"")</f>
        <v/>
      </c>
      <c r="C51" s="54" t="str">
        <f>IF(COUNTIFS('7.  Documented Occ. (Lit)'!A$2:A$599,A51,'7.  Documented Occ. (Lit)'!F$2:F$599,A$3), "YES", IF(A51="","","NO"))</f>
        <v/>
      </c>
      <c r="D51" s="54" t="str">
        <f>IF(A51&lt;&gt;"",COUNTIFS('7.  Documented Occ. (Lit)'!F$2:F$599,A$3,'7.  Documented Occ. (Lit)'!A$2:A$599,A51),"")</f>
        <v/>
      </c>
      <c r="E51" s="54" t="str">
        <f>IF(COUNTIFS('7.  Documented Occ. (Lit)'!A$2:A$599,A51,'7.  Documented Occ. (Lit)'!H$2:H$599,"YES",'7.  Documented Occ. (Lit)'!F$2:F$599,A$3),"YES", IF(A51="","","NO"))</f>
        <v/>
      </c>
      <c r="F51" s="54" t="str">
        <f>IF(COUNTIFS('9.  Documented Occ. (Recall)'!A$2:A$252,A51,'9.  Documented Occ. (Recall)'!F$2:F$252,A$3), "YES", IF(A51="","","NO"))</f>
        <v/>
      </c>
      <c r="G51" s="54" t="str">
        <f>IF(A51&lt;&gt;"",COUNTIFS('9.  Documented Occ. (Recall)'!F$2:F$252,A$3,'9.  Documented Occ. (Recall)'!A$2:A$252,A51),"")</f>
        <v/>
      </c>
      <c r="H51" s="54" t="str">
        <f t="array" ref="H51">IF(A51&lt;&gt;"", SUM(--(FREQUENCY(IF('9.  Documented Occ. (Recall)'!$F$2:$F$252=$A$3,IF('9.  Documented Occ. (Recall)'!$A$2:$A$252=A51,MATCH('9.  Documented Occ. (Recall)'!$P$2:$P$252,'9.  Documented Occ. (Recall)'!$P$2:$P$252,0))),ROW('9.  Documented Occ. (Recall)'!$P$2:$P$252)-ROW([1]Recall!$Z$2)+1)&gt;0)),"")</f>
        <v/>
      </c>
      <c r="I51" s="54" t="str">
        <f t="shared" si="1"/>
        <v/>
      </c>
      <c r="J51" s="54" t="str">
        <f t="shared" si="2"/>
        <v/>
      </c>
      <c r="K51" s="54" t="str">
        <f t="array" ref="K51">IF(J51="", "", IF(J51&lt;25,"VERY LOW",IF(AND(J51&gt;=25,J51&lt;=50),"LOW",IF(AND(J51&gt;50,J51&lt;=75),"MODERATE",IF(J51&gt;75,"HIGH", "")))))</f>
        <v/>
      </c>
      <c r="L51" s="54" t="str">
        <f>IF(A51&lt;&gt;"",COUNTIFS('7.  Documented Occ. (Lit)'!F$2:F$599,A$3,'7.  Documented Occ. (Lit)'!A$2:A$599,A51,'7.  Documented Occ. (Lit)'!J$2:J$599, "YES"),"")</f>
        <v/>
      </c>
      <c r="M51" s="54" t="str">
        <f t="shared" si="0"/>
        <v/>
      </c>
      <c r="N51" s="33"/>
    </row>
    <row r="52" spans="1:14">
      <c r="A52" s="19" t="str">
        <f t="array" ref="A52">IFERROR(IF(ROWS(A$5:A51)&gt;B$3+E$3,"",INDEX('16.  Combined Lit&amp;Recall Lists'!$A$2:$A$487, MATCH(0, IF(A$3='16.  Combined Lit&amp;Recall Lists'!$B$2:$B$487,COUNTIF($A$5:A51,'16.  Combined Lit&amp;Recall Lists'!$A$2:$A$487),""),0))),"")</f>
        <v/>
      </c>
      <c r="B52" s="19" t="str">
        <f t="array" ref="B52">IFERROR(IF(ROWS(A$5:A51)&gt;B$3+E$3,"",INDEX('16.  Combined Lit&amp;Recall Lists'!$C$2:$C$487, MATCH(0, IF(A$3='16.  Combined Lit&amp;Recall Lists'!$B$2:$B$487,COUNTIF($A$5:A51,'16.  Combined Lit&amp;Recall Lists'!$A$2:$A$487),""),0))),"")</f>
        <v/>
      </c>
      <c r="C52" s="54" t="str">
        <f>IF(COUNTIFS('7.  Documented Occ. (Lit)'!A$2:A$599,A52,'7.  Documented Occ. (Lit)'!F$2:F$599,A$3), "YES", IF(A52="","","NO"))</f>
        <v/>
      </c>
      <c r="D52" s="54" t="str">
        <f>IF(A52&lt;&gt;"",COUNTIFS('7.  Documented Occ. (Lit)'!F$2:F$599,A$3,'7.  Documented Occ. (Lit)'!A$2:A$599,A52),"")</f>
        <v/>
      </c>
      <c r="E52" s="54" t="str">
        <f>IF(COUNTIFS('7.  Documented Occ. (Lit)'!A$2:A$599,A52,'7.  Documented Occ. (Lit)'!H$2:H$599,"YES",'7.  Documented Occ. (Lit)'!F$2:F$599,A$3),"YES", IF(A52="","","NO"))</f>
        <v/>
      </c>
      <c r="F52" s="54" t="str">
        <f>IF(COUNTIFS('9.  Documented Occ. (Recall)'!A$2:A$252,A52,'9.  Documented Occ. (Recall)'!F$2:F$252,A$3), "YES", IF(A52="","","NO"))</f>
        <v/>
      </c>
      <c r="G52" s="54" t="str">
        <f>IF(A52&lt;&gt;"",COUNTIFS('9.  Documented Occ. (Recall)'!F$2:F$252,A$3,'9.  Documented Occ. (Recall)'!A$2:A$252,A52),"")</f>
        <v/>
      </c>
      <c r="H52" s="54" t="str">
        <f t="array" ref="H52">IF(A52&lt;&gt;"", SUM(--(FREQUENCY(IF('9.  Documented Occ. (Recall)'!$F$2:$F$252=$A$3,IF('9.  Documented Occ. (Recall)'!$A$2:$A$252=A52,MATCH('9.  Documented Occ. (Recall)'!$P$2:$P$252,'9.  Documented Occ. (Recall)'!$P$2:$P$252,0))),ROW('9.  Documented Occ. (Recall)'!$P$2:$P$252)-ROW([1]Recall!$Z$2)+1)&gt;0)),"")</f>
        <v/>
      </c>
      <c r="I52" s="54" t="str">
        <f t="shared" si="1"/>
        <v/>
      </c>
      <c r="J52" s="54" t="str">
        <f t="shared" si="2"/>
        <v/>
      </c>
      <c r="K52" s="54" t="str">
        <f t="array" ref="K52">IF(J52="", "", IF(J52&lt;25,"VERY LOW",IF(AND(J52&gt;=25,J52&lt;=50),"LOW",IF(AND(J52&gt;50,J52&lt;=75),"MODERATE",IF(J52&gt;75,"HIGH", "")))))</f>
        <v/>
      </c>
      <c r="L52" s="54" t="str">
        <f>IF(A52&lt;&gt;"",COUNTIFS('7.  Documented Occ. (Lit)'!F$2:F$599,A$3,'7.  Documented Occ. (Lit)'!A$2:A$599,A52,'7.  Documented Occ. (Lit)'!J$2:J$599, "YES"),"")</f>
        <v/>
      </c>
      <c r="M52" s="54" t="str">
        <f t="shared" si="0"/>
        <v/>
      </c>
    </row>
    <row r="53" spans="1:14">
      <c r="A53" s="19" t="str">
        <f t="array" ref="A53">IFERROR(IF(ROWS(A$5:A52)&gt;B$3+E$3,"",INDEX('16.  Combined Lit&amp;Recall Lists'!$A$2:$A$487, MATCH(0, IF(A$3='16.  Combined Lit&amp;Recall Lists'!$B$2:$B$487,COUNTIF($A$5:A52,'16.  Combined Lit&amp;Recall Lists'!$A$2:$A$487),""),0))),"")</f>
        <v/>
      </c>
      <c r="B53" s="19" t="str">
        <f t="array" ref="B53">IFERROR(IF(ROWS(A$5:A52)&gt;B$3+E$3,"",INDEX('16.  Combined Lit&amp;Recall Lists'!$C$2:$C$487, MATCH(0, IF(A$3='16.  Combined Lit&amp;Recall Lists'!$B$2:$B$487,COUNTIF($A$5:A52,'16.  Combined Lit&amp;Recall Lists'!$A$2:$A$487),""),0))),"")</f>
        <v/>
      </c>
      <c r="C53" s="54" t="str">
        <f>IF(COUNTIFS('7.  Documented Occ. (Lit)'!A$2:A$599,A53,'7.  Documented Occ. (Lit)'!F$2:F$599,A$3), "YES", IF(A53="","","NO"))</f>
        <v/>
      </c>
      <c r="D53" s="54" t="str">
        <f>IF(A53&lt;&gt;"",COUNTIFS('7.  Documented Occ. (Lit)'!F$2:F$599,A$3,'7.  Documented Occ. (Lit)'!A$2:A$599,A53),"")</f>
        <v/>
      </c>
      <c r="E53" s="54" t="str">
        <f>IF(COUNTIFS('7.  Documented Occ. (Lit)'!A$2:A$599,A53,'7.  Documented Occ. (Lit)'!H$2:H$599,"YES",'7.  Documented Occ. (Lit)'!F$2:F$599,A$3),"YES", IF(A53="","","NO"))</f>
        <v/>
      </c>
      <c r="F53" s="54" t="str">
        <f>IF(COUNTIFS('9.  Documented Occ. (Recall)'!A$2:A$252,A53,'9.  Documented Occ. (Recall)'!F$2:F$252,A$3), "YES", IF(A53="","","NO"))</f>
        <v/>
      </c>
      <c r="G53" s="54" t="str">
        <f>IF(A53&lt;&gt;"",COUNTIFS('9.  Documented Occ. (Recall)'!F$2:F$252,A$3,'9.  Documented Occ. (Recall)'!A$2:A$252,A53),"")</f>
        <v/>
      </c>
      <c r="H53" s="54" t="str">
        <f t="array" ref="H53">IF(A53&lt;&gt;"", SUM(--(FREQUENCY(IF('9.  Documented Occ. (Recall)'!$F$2:$F$252=$A$3,IF('9.  Documented Occ. (Recall)'!$A$2:$A$252=A53,MATCH('9.  Documented Occ. (Recall)'!$P$2:$P$252,'9.  Documented Occ. (Recall)'!$P$2:$P$252,0))),ROW('9.  Documented Occ. (Recall)'!$P$2:$P$252)-ROW([1]Recall!$Z$2)+1)&gt;0)),"")</f>
        <v/>
      </c>
      <c r="I53" s="54" t="str">
        <f t="shared" si="1"/>
        <v/>
      </c>
      <c r="J53" s="54" t="str">
        <f t="shared" si="2"/>
        <v/>
      </c>
      <c r="K53" s="54" t="str">
        <f t="array" ref="K53">IF(J53="", "", IF(J53&lt;25,"VERY LOW",IF(AND(J53&gt;=25,J53&lt;=50),"LOW",IF(AND(J53&gt;50,J53&lt;=75),"MODERATE",IF(J53&gt;75,"HIGH", "")))))</f>
        <v/>
      </c>
      <c r="L53" s="54" t="str">
        <f>IF(A53&lt;&gt;"",COUNTIFS('7.  Documented Occ. (Lit)'!F$2:F$599,A$3,'7.  Documented Occ. (Lit)'!A$2:A$599,A53,'7.  Documented Occ. (Lit)'!J$2:J$599, "YES"),"")</f>
        <v/>
      </c>
      <c r="M53" s="54" t="str">
        <f t="shared" si="0"/>
        <v/>
      </c>
    </row>
    <row r="54" spans="1:14">
      <c r="A54" s="19" t="str">
        <f t="array" ref="A54">IFERROR(IF(ROWS(A$5:A53)&gt;B$3+E$3,"",INDEX('16.  Combined Lit&amp;Recall Lists'!$A$2:$A$487, MATCH(0, IF(A$3='16.  Combined Lit&amp;Recall Lists'!$B$2:$B$487,COUNTIF($A$5:A53,'16.  Combined Lit&amp;Recall Lists'!$A$2:$A$487),""),0))),"")</f>
        <v/>
      </c>
      <c r="B54" s="19" t="str">
        <f t="array" ref="B54">IFERROR(IF(ROWS(A$5:A53)&gt;B$3+E$3,"",INDEX('16.  Combined Lit&amp;Recall Lists'!$C$2:$C$487, MATCH(0, IF(A$3='16.  Combined Lit&amp;Recall Lists'!$B$2:$B$487,COUNTIF($A$5:A53,'16.  Combined Lit&amp;Recall Lists'!$A$2:$A$487),""),0))),"")</f>
        <v/>
      </c>
      <c r="C54" s="44" t="str">
        <f>IF(COUNTIFS('7.  Documented Occ. (Lit)'!A$2:A$599,A54,'7.  Documented Occ. (Lit)'!F$2:F$599,A$3), "YES", IF(A54="","","NO"))</f>
        <v/>
      </c>
      <c r="D54" s="44" t="str">
        <f>IF(A54&lt;&gt;"",COUNTIFS('7.  Documented Occ. (Lit)'!F$2:F$599,A$3,'7.  Documented Occ. (Lit)'!A$2:A$599,A54),"")</f>
        <v/>
      </c>
      <c r="E54" s="44" t="str">
        <f>IF(COUNTIFS('7.  Documented Occ. (Lit)'!A$2:A$599,A54,'7.  Documented Occ. (Lit)'!H$2:H$599,"YES",'7.  Documented Occ. (Lit)'!F$2:F$599,A$3),"YES", IF(A54="","","NO"))</f>
        <v/>
      </c>
      <c r="F54" s="44" t="str">
        <f>IF(COUNTIFS('9.  Documented Occ. (Recall)'!A$2:A$252,A54,'9.  Documented Occ. (Recall)'!F$2:F$252,A$3), "YES", IF(A54="","","NO"))</f>
        <v/>
      </c>
      <c r="G54" s="44" t="str">
        <f>IF(A54&lt;&gt;"",COUNTIFS('9.  Documented Occ. (Recall)'!F$2:F$252,A$3,'9.  Documented Occ. (Recall)'!A$2:A$252,A54),"")</f>
        <v/>
      </c>
      <c r="H54" s="44" t="str">
        <f t="array" ref="H54">IF(A54&lt;&gt;"", SUM(--(FREQUENCY(IF('9.  Documented Occ. (Recall)'!$F$2:$F$252=$A$3,IF('9.  Documented Occ. (Recall)'!$A$2:$A$252=A54,MATCH('9.  Documented Occ. (Recall)'!$P$2:$P$252,'9.  Documented Occ. (Recall)'!$P$2:$P$252,0))),ROW('9.  Documented Occ. (Recall)'!$P$2:$P$252)-ROW([1]Recall!$Z$2)+1)&gt;0)),"")</f>
        <v/>
      </c>
      <c r="I54" s="54" t="str">
        <f t="shared" si="1"/>
        <v/>
      </c>
      <c r="J54" s="54" t="str">
        <f t="shared" si="2"/>
        <v/>
      </c>
      <c r="K54" s="54" t="str">
        <f t="array" ref="K54">IF(J54="", "", IF(J54&lt;25,"VERY LOW",IF(AND(J54&gt;=25,J54&lt;=50),"LOW",IF(AND(J54&gt;50,J54&lt;=75),"MODERATE",IF(J54&gt;75,"HIGH", "")))))</f>
        <v/>
      </c>
      <c r="L54" s="44" t="str">
        <f>IF(A54&lt;&gt;"",COUNTIFS('7.  Documented Occ. (Lit)'!F$2:F$599,A$3,'7.  Documented Occ. (Lit)'!A$2:A$599,A54,'7.  Documented Occ. (Lit)'!J$2:J$599, "YES"),"")</f>
        <v/>
      </c>
      <c r="M54" s="44" t="str">
        <f t="shared" ref="M54:M59" si="3">(IF(A54&lt;&gt;"",ROUND(L54/D54*100,0),""))</f>
        <v/>
      </c>
    </row>
    <row r="55" spans="1:14">
      <c r="A55" s="19" t="str">
        <f t="array" ref="A55">IFERROR(IF(ROWS(A$5:A54)&gt;B$3+E$3,"",INDEX('16.  Combined Lit&amp;Recall Lists'!$A$2:$A$487, MATCH(0, IF(A$3='16.  Combined Lit&amp;Recall Lists'!$B$2:$B$487,COUNTIF($A$5:A54,'16.  Combined Lit&amp;Recall Lists'!$A$2:$A$487),""),0))),"")</f>
        <v/>
      </c>
      <c r="B55" s="19" t="str">
        <f t="array" ref="B55">IFERROR(IF(ROWS(A$5:A54)&gt;B$3+E$3,"",INDEX('16.  Combined Lit&amp;Recall Lists'!$C$2:$C$487, MATCH(0, IF(A$3='16.  Combined Lit&amp;Recall Lists'!$B$2:$B$487,COUNTIF($A$5:A54,'16.  Combined Lit&amp;Recall Lists'!$A$2:$A$487),""),0))),"")</f>
        <v/>
      </c>
      <c r="C55" s="44" t="str">
        <f>IF(COUNTIFS('7.  Documented Occ. (Lit)'!A$2:A$599,A55,'7.  Documented Occ. (Lit)'!F$2:F$599,A$3), "YES", IF(A55="","","NO"))</f>
        <v/>
      </c>
      <c r="D55" s="44" t="str">
        <f>IF(A55&lt;&gt;"",COUNTIFS('7.  Documented Occ. (Lit)'!F$2:F$599,A$3,'7.  Documented Occ. (Lit)'!A$2:A$599,A55),"")</f>
        <v/>
      </c>
      <c r="E55" s="44" t="str">
        <f>IF(COUNTIFS('7.  Documented Occ. (Lit)'!A$2:A$599,A55,'7.  Documented Occ. (Lit)'!H$2:H$599,"YES",'7.  Documented Occ. (Lit)'!F$2:F$599,A$3),"YES", IF(A55="","","NO"))</f>
        <v/>
      </c>
      <c r="F55" s="44" t="str">
        <f>IF(COUNTIFS('9.  Documented Occ. (Recall)'!A$2:A$252,A55,'9.  Documented Occ. (Recall)'!F$2:F$252,A$3), "YES", IF(A55="","","NO"))</f>
        <v/>
      </c>
      <c r="G55" s="44" t="str">
        <f>IF(A55&lt;&gt;"",COUNTIFS('9.  Documented Occ. (Recall)'!F$2:F$252,A$3,'9.  Documented Occ. (Recall)'!A$2:A$252,A55),"")</f>
        <v/>
      </c>
      <c r="H55" s="44" t="str">
        <f t="array" ref="H55">IF(A55&lt;&gt;"", SUM(--(FREQUENCY(IF('9.  Documented Occ. (Recall)'!$F$2:$F$252=$A$3,IF('9.  Documented Occ. (Recall)'!$A$2:$A$252=A55,MATCH('9.  Documented Occ. (Recall)'!$P$2:$P$252,'9.  Documented Occ. (Recall)'!$P$2:$P$252,0))),ROW('9.  Documented Occ. (Recall)'!$P$2:$P$252)-ROW([1]Recall!$Z$2)+1)&gt;0)),"")</f>
        <v/>
      </c>
      <c r="I55" s="54" t="str">
        <f t="shared" si="1"/>
        <v/>
      </c>
      <c r="J55" s="54" t="str">
        <f t="shared" si="2"/>
        <v/>
      </c>
      <c r="K55" s="54" t="str">
        <f t="array" ref="K55">IF(J55="", "", IF(J55&lt;25,"VERY LOW",IF(AND(J55&gt;=25,J55&lt;=50),"LOW",IF(AND(J55&gt;50,J55&lt;=75),"MODERATE",IF(J55&gt;75,"HIGH", "")))))</f>
        <v/>
      </c>
      <c r="L55" s="44" t="str">
        <f>IF(A55&lt;&gt;"",COUNTIFS('7.  Documented Occ. (Lit)'!F$2:F$599,A$3,'7.  Documented Occ. (Lit)'!A$2:A$599,A55,'7.  Documented Occ. (Lit)'!J$2:J$599, "YES"),"")</f>
        <v/>
      </c>
      <c r="M55" s="44" t="str">
        <f t="shared" si="3"/>
        <v/>
      </c>
    </row>
    <row r="56" spans="1:14">
      <c r="A56" s="19" t="str">
        <f t="array" ref="A56">IFERROR(IF(ROWS(A$5:A55)&gt;B$3+E$3,"",INDEX('16.  Combined Lit&amp;Recall Lists'!$A$2:$A$487, MATCH(0, IF(A$3='16.  Combined Lit&amp;Recall Lists'!$B$2:$B$487,COUNTIF($A$5:A55,'16.  Combined Lit&amp;Recall Lists'!$A$2:$A$487),""),0))),"")</f>
        <v/>
      </c>
      <c r="B56" s="19" t="str">
        <f t="array" ref="B56">IFERROR(IF(ROWS(A$5:A55)&gt;B$3+E$3,"",INDEX('16.  Combined Lit&amp;Recall Lists'!$C$2:$C$487, MATCH(0, IF(A$3='16.  Combined Lit&amp;Recall Lists'!$B$2:$B$487,COUNTIF($A$5:A55,'16.  Combined Lit&amp;Recall Lists'!$A$2:$A$487),""),0))),"")</f>
        <v/>
      </c>
      <c r="C56" s="44" t="str">
        <f>IF(COUNTIFS('7.  Documented Occ. (Lit)'!A$2:A$599,A56,'7.  Documented Occ. (Lit)'!F$2:F$599,A$3), "YES", IF(A56="","","NO"))</f>
        <v/>
      </c>
      <c r="D56" s="44" t="str">
        <f>IF(A56&lt;&gt;"",COUNTIFS('7.  Documented Occ. (Lit)'!F$2:F$599,A$3,'7.  Documented Occ. (Lit)'!A$2:A$599,A56),"")</f>
        <v/>
      </c>
      <c r="E56" s="44" t="str">
        <f>IF(COUNTIFS('7.  Documented Occ. (Lit)'!A$2:A$599,A56,'7.  Documented Occ. (Lit)'!H$2:H$599,"YES",'7.  Documented Occ. (Lit)'!F$2:F$599,A$3),"YES", IF(A56="","","NO"))</f>
        <v/>
      </c>
      <c r="F56" s="44" t="str">
        <f>IF(COUNTIFS('9.  Documented Occ. (Recall)'!A$2:A$252,A56,'9.  Documented Occ. (Recall)'!F$2:F$252,A$3), "YES", IF(A56="","","NO"))</f>
        <v/>
      </c>
      <c r="G56" s="44" t="str">
        <f>IF(A56&lt;&gt;"",COUNTIFS('9.  Documented Occ. (Recall)'!F$2:F$252,A$3,'9.  Documented Occ. (Recall)'!A$2:A$252,A56),"")</f>
        <v/>
      </c>
      <c r="H56" s="44" t="str">
        <f t="array" ref="H56">IF(A56&lt;&gt;"", SUM(--(FREQUENCY(IF('9.  Documented Occ. (Recall)'!$F$2:$F$252=$A$3,IF('9.  Documented Occ. (Recall)'!$A$2:$A$252=A56,MATCH('9.  Documented Occ. (Recall)'!$P$2:$P$252,'9.  Documented Occ. (Recall)'!$P$2:$P$252,0))),ROW('9.  Documented Occ. (Recall)'!$P$2:$P$252)-ROW([1]Recall!$Z$2)+1)&gt;0)),"")</f>
        <v/>
      </c>
      <c r="I56" s="54" t="str">
        <f t="shared" si="1"/>
        <v/>
      </c>
      <c r="J56" s="54" t="str">
        <f t="shared" si="2"/>
        <v/>
      </c>
      <c r="K56" s="54" t="str">
        <f t="array" ref="K56">IF(J56="", "", IF(J56&lt;25,"VERY LOW",IF(AND(J56&gt;=25,J56&lt;=50),"LOW",IF(AND(J56&gt;50,J56&lt;=75),"MODERATE",IF(J56&gt;75,"HIGH", "")))))</f>
        <v/>
      </c>
      <c r="L56" s="44" t="str">
        <f>IF(A56&lt;&gt;"",COUNTIFS('7.  Documented Occ. (Lit)'!F$2:F$599,A$3,'7.  Documented Occ. (Lit)'!A$2:A$599,A56,'7.  Documented Occ. (Lit)'!J$2:J$599, "YES"),"")</f>
        <v/>
      </c>
      <c r="M56" s="44" t="str">
        <f t="shared" si="3"/>
        <v/>
      </c>
    </row>
    <row r="57" spans="1:14">
      <c r="A57" s="19" t="str">
        <f t="array" ref="A57">IFERROR(IF(ROWS(A$5:A56)&gt;B$3+E$3,"",INDEX('16.  Combined Lit&amp;Recall Lists'!$A$2:$A$487, MATCH(0, IF(A$3='16.  Combined Lit&amp;Recall Lists'!$B$2:$B$487,COUNTIF($A$5:A56,'16.  Combined Lit&amp;Recall Lists'!$A$2:$A$487),""),0))),"")</f>
        <v/>
      </c>
      <c r="B57" s="19" t="str">
        <f t="array" ref="B57">IFERROR(IF(ROWS(A$5:A56)&gt;B$3+E$3,"",INDEX('16.  Combined Lit&amp;Recall Lists'!$C$2:$C$487, MATCH(0, IF(A$3='16.  Combined Lit&amp;Recall Lists'!$B$2:$B$487,COUNTIF($A$5:A56,'16.  Combined Lit&amp;Recall Lists'!$A$2:$A$487),""),0))),"")</f>
        <v/>
      </c>
      <c r="C57" s="44" t="str">
        <f>IF(COUNTIFS('7.  Documented Occ. (Lit)'!A$2:A$599,A57,'7.  Documented Occ. (Lit)'!F$2:F$599,A$3), "YES", IF(A57="","","NO"))</f>
        <v/>
      </c>
      <c r="D57" s="44" t="str">
        <f>IF(A57&lt;&gt;"",COUNTIFS('7.  Documented Occ. (Lit)'!F$2:F$599,A$3,'7.  Documented Occ. (Lit)'!A$2:A$599,A57),"")</f>
        <v/>
      </c>
      <c r="E57" s="44" t="str">
        <f>IF(COUNTIFS('7.  Documented Occ. (Lit)'!A$2:A$599,A57,'7.  Documented Occ. (Lit)'!H$2:H$599,"YES",'7.  Documented Occ. (Lit)'!F$2:F$599,A$3),"YES", IF(A57="","","NO"))</f>
        <v/>
      </c>
      <c r="F57" s="44" t="str">
        <f>IF(COUNTIFS('9.  Documented Occ. (Recall)'!A$2:A$252,A57,'9.  Documented Occ. (Recall)'!F$2:F$252,A$3), "YES", IF(A57="","","NO"))</f>
        <v/>
      </c>
      <c r="G57" s="44" t="str">
        <f>IF(A57&lt;&gt;"",COUNTIFS('9.  Documented Occ. (Recall)'!F$2:F$252,A$3,'9.  Documented Occ. (Recall)'!A$2:A$252,A57),"")</f>
        <v/>
      </c>
      <c r="H57" s="44" t="str">
        <f t="array" ref="H57">IF(A57&lt;&gt;"", SUM(--(FREQUENCY(IF('9.  Documented Occ. (Recall)'!$F$2:$F$252=$A$3,IF('9.  Documented Occ. (Recall)'!$A$2:$A$252=A57,MATCH('9.  Documented Occ. (Recall)'!$P$2:$P$252,'9.  Documented Occ. (Recall)'!$P$2:$P$252,0))),ROW('9.  Documented Occ. (Recall)'!$P$2:$P$252)-ROW([1]Recall!$Z$2)+1)&gt;0)),"")</f>
        <v/>
      </c>
      <c r="I57" s="54" t="str">
        <f t="shared" si="1"/>
        <v/>
      </c>
      <c r="J57" s="54" t="str">
        <f t="shared" si="2"/>
        <v/>
      </c>
      <c r="K57" s="54" t="str">
        <f t="array" ref="K57">IF(J57="", "", IF(J57&lt;25,"VERY LOW",IF(AND(J57&gt;=25,J57&lt;=50),"LOW",IF(AND(J57&gt;50,J57&lt;=75),"MODERATE",IF(J57&gt;75,"HIGH", "")))))</f>
        <v/>
      </c>
      <c r="L57" s="44" t="str">
        <f>IF(A57&lt;&gt;"",COUNTIFS('7.  Documented Occ. (Lit)'!F$2:F$599,A$3,'7.  Documented Occ. (Lit)'!A$2:A$599,A57,'7.  Documented Occ. (Lit)'!J$2:J$599, "YES"),"")</f>
        <v/>
      </c>
      <c r="M57" s="44" t="str">
        <f t="shared" si="3"/>
        <v/>
      </c>
    </row>
    <row r="58" spans="1:14">
      <c r="A58" s="19" t="str">
        <f t="array" ref="A58">IFERROR(IF(ROWS(A$5:A57)&gt;B$3+E$3,"",INDEX('16.  Combined Lit&amp;Recall Lists'!$A$2:$A$487, MATCH(0, IF(A$3='16.  Combined Lit&amp;Recall Lists'!$B$2:$B$487,COUNTIF($A$5:A57,'16.  Combined Lit&amp;Recall Lists'!$A$2:$A$487),""),0))),"")</f>
        <v/>
      </c>
      <c r="B58" s="19" t="str">
        <f t="array" ref="B58">IFERROR(IF(ROWS(A$5:A57)&gt;B$3+E$3,"",INDEX('16.  Combined Lit&amp;Recall Lists'!$C$2:$C$487, MATCH(0, IF(A$3='16.  Combined Lit&amp;Recall Lists'!$B$2:$B$487,COUNTIF($A$5:A57,'16.  Combined Lit&amp;Recall Lists'!$A$2:$A$487),""),0))),"")</f>
        <v/>
      </c>
      <c r="C58" s="44" t="str">
        <f>IF(COUNTIFS('7.  Documented Occ. (Lit)'!A$2:A$599,A58,'7.  Documented Occ. (Lit)'!F$2:F$599,A$3), "YES", IF(A58="","","NO"))</f>
        <v/>
      </c>
      <c r="D58" s="44" t="str">
        <f>IF(A58&lt;&gt;"",COUNTIFS('7.  Documented Occ. (Lit)'!F$2:F$599,A$3,'7.  Documented Occ. (Lit)'!A$2:A$599,A58),"")</f>
        <v/>
      </c>
      <c r="E58" s="44" t="str">
        <f>IF(COUNTIFS('7.  Documented Occ. (Lit)'!A$2:A$599,A58,'7.  Documented Occ. (Lit)'!H$2:H$599,"YES",'7.  Documented Occ. (Lit)'!F$2:F$599,A$3),"YES", IF(A58="","","NO"))</f>
        <v/>
      </c>
      <c r="F58" s="44" t="str">
        <f>IF(COUNTIFS('9.  Documented Occ. (Recall)'!A$2:A$252,A58,'9.  Documented Occ. (Recall)'!F$2:F$252,A$3), "YES", IF(A58="","","NO"))</f>
        <v/>
      </c>
      <c r="G58" s="44" t="str">
        <f>IF(A58&lt;&gt;"",COUNTIFS('9.  Documented Occ. (Recall)'!F$2:F$252,A$3,'9.  Documented Occ. (Recall)'!A$2:A$252,A58),"")</f>
        <v/>
      </c>
      <c r="H58" s="44" t="str">
        <f t="array" ref="H58">IF(A58&lt;&gt;"", SUM(--(FREQUENCY(IF('9.  Documented Occ. (Recall)'!$F$2:$F$252=$A$3,IF('9.  Documented Occ. (Recall)'!$A$2:$A$252=A58,MATCH('9.  Documented Occ. (Recall)'!$P$2:$P$252,'9.  Documented Occ. (Recall)'!$P$2:$P$252,0))),ROW('9.  Documented Occ. (Recall)'!$P$2:$P$252)-ROW([1]Recall!$Z$2)+1)&gt;0)),"")</f>
        <v/>
      </c>
      <c r="I58" s="54" t="str">
        <f t="shared" si="1"/>
        <v/>
      </c>
      <c r="J58" s="54" t="str">
        <f t="shared" si="2"/>
        <v/>
      </c>
      <c r="K58" s="54" t="str">
        <f t="array" ref="K58">IF(J58="", "", IF(J58&lt;25,"VERY LOW",IF(AND(J58&gt;=25,J58&lt;=50),"LOW",IF(AND(J58&gt;50,J58&lt;=75),"MODERATE",IF(J58&gt;75,"HIGH", "")))))</f>
        <v/>
      </c>
      <c r="L58" s="44" t="str">
        <f>IF(A58&lt;&gt;"",COUNTIFS('7.  Documented Occ. (Lit)'!F$2:F$599,A$3,'7.  Documented Occ. (Lit)'!A$2:A$599,A58,'7.  Documented Occ. (Lit)'!J$2:J$599, "YES"),"")</f>
        <v/>
      </c>
      <c r="M58" s="44" t="str">
        <f t="shared" si="3"/>
        <v/>
      </c>
    </row>
    <row r="59" spans="1:14">
      <c r="A59" s="19" t="str">
        <f t="array" ref="A59">IFERROR(IF(ROWS(A$5:A58)&gt;B$3+E$3,"",INDEX('16.  Combined Lit&amp;Recall Lists'!$A$2:$A$487, MATCH(0, IF(A$3='16.  Combined Lit&amp;Recall Lists'!$B$2:$B$487,COUNTIF($A$5:A58,'16.  Combined Lit&amp;Recall Lists'!$A$2:$A$487),""),0))),"")</f>
        <v/>
      </c>
      <c r="B59" s="19" t="str">
        <f t="array" ref="B59">IFERROR(IF(ROWS(A$5:A58)&gt;B$3+E$3,"",INDEX('16.  Combined Lit&amp;Recall Lists'!$C$2:$C$487, MATCH(0, IF(A$3='16.  Combined Lit&amp;Recall Lists'!$B$2:$B$487,COUNTIF($A$5:A58,'16.  Combined Lit&amp;Recall Lists'!$A$2:$A$487),""),0))),"")</f>
        <v/>
      </c>
      <c r="C59" s="44" t="str">
        <f>IF(COUNTIFS('7.  Documented Occ. (Lit)'!A$2:A$599,A59,'7.  Documented Occ. (Lit)'!F$2:F$599,A$3), "YES", IF(A59="","","NO"))</f>
        <v/>
      </c>
      <c r="D59" s="44" t="str">
        <f>IF(A59&lt;&gt;"",COUNTIFS('7.  Documented Occ. (Lit)'!F$2:F$599,A$3,'7.  Documented Occ. (Lit)'!A$2:A$599,A59),"")</f>
        <v/>
      </c>
      <c r="E59" s="44" t="str">
        <f>IF(COUNTIFS('7.  Documented Occ. (Lit)'!A$2:A$599,A59,'7.  Documented Occ. (Lit)'!H$2:H$599,"YES",'7.  Documented Occ. (Lit)'!F$2:F$599,A$3),"YES", IF(A59="","","NO"))</f>
        <v/>
      </c>
      <c r="F59" s="44" t="str">
        <f>IF(COUNTIFS('9.  Documented Occ. (Recall)'!A$2:A$252,A59,'9.  Documented Occ. (Recall)'!F$2:F$252,A$3), "YES", IF(A59="","","NO"))</f>
        <v/>
      </c>
      <c r="G59" s="44" t="str">
        <f>IF(A59&lt;&gt;"",COUNTIFS('9.  Documented Occ. (Recall)'!F$2:F$252,A$3,'9.  Documented Occ. (Recall)'!A$2:A$252,A59),"")</f>
        <v/>
      </c>
      <c r="H59" s="44" t="str">
        <f t="array" ref="H59">IF(A59&lt;&gt;"", SUM(--(FREQUENCY(IF('9.  Documented Occ. (Recall)'!$F$2:$F$252=$A$3,IF('9.  Documented Occ. (Recall)'!$A$2:$A$252=A59,MATCH('9.  Documented Occ. (Recall)'!$P$2:$P$252,'9.  Documented Occ. (Recall)'!$P$2:$P$252,0))),ROW('9.  Documented Occ. (Recall)'!$P$2:$P$252)-ROW([1]Recall!$Z$2)+1)&gt;0)),"")</f>
        <v/>
      </c>
      <c r="I59" s="54" t="str">
        <f t="shared" si="1"/>
        <v/>
      </c>
      <c r="J59" s="54" t="str">
        <f t="shared" si="2"/>
        <v/>
      </c>
      <c r="K59" s="54" t="str">
        <f t="array" ref="K59">IF(J59="", "", IF(J59&lt;25,"VERY LOW",IF(AND(J59&gt;=25,J59&lt;=50),"LOW",IF(AND(J59&gt;50,J59&lt;=75),"MODERATE",IF(J59&gt;75,"HIGH", "")))))</f>
        <v/>
      </c>
      <c r="L59" s="44" t="str">
        <f>IF(A59&lt;&gt;"",COUNTIFS('7.  Documented Occ. (Lit)'!F$2:F$599,A$3,'7.  Documented Occ. (Lit)'!A$2:A$599,A59,'7.  Documented Occ. (Lit)'!J$2:J$599, "YES"),"")</f>
        <v/>
      </c>
      <c r="M59" s="44" t="str">
        <f t="shared" si="3"/>
        <v/>
      </c>
    </row>
    <row r="60" spans="1:14">
      <c r="A60" s="19" t="str">
        <f t="array" ref="A60">IFERROR(IF(ROWS(A$5:A59)&gt;B$3+E$3,"",INDEX('16.  Combined Lit&amp;Recall Lists'!$A$2:$A$487, MATCH(0, IF(A$3='16.  Combined Lit&amp;Recall Lists'!$B$2:$B$487,COUNTIF($A$5:A59,'16.  Combined Lit&amp;Recall Lists'!$A$2:$A$487),""),0))),"")</f>
        <v/>
      </c>
      <c r="B60" s="19" t="str">
        <f t="array" ref="B60">IFERROR(IF(ROWS(A$5:A59)&gt;B$3+E$3,"",INDEX('16.  Combined Lit&amp;Recall Lists'!$C$2:$C$487, MATCH(0, IF(A$3='16.  Combined Lit&amp;Recall Lists'!$B$2:$B$487,COUNTIF($A$5:A59,'16.  Combined Lit&amp;Recall Lists'!$A$2:$A$487),""),0))),"")</f>
        <v/>
      </c>
      <c r="K60" s="54" t="str">
        <f t="array" ref="K60">IF(J60="", "", IF(J60&lt;25,"VERY LOW",IF(AND(J60&gt;=25,J60&lt;=50),"LOW",IF(AND(J60&gt;50,J60&lt;=75),"MODERATE",IF(J60&gt;75,"HIGH", "")))))</f>
        <v/>
      </c>
    </row>
    <row r="61" spans="1:14">
      <c r="A61" s="19" t="str">
        <f t="array" ref="A61">IFERROR(IF(ROWS(A$5:A60)&gt;B$3+E$3,"",INDEX('16.  Combined Lit&amp;Recall Lists'!$A$2:$A$487, MATCH(0, IF(A$3='16.  Combined Lit&amp;Recall Lists'!$B$2:$B$487,COUNTIF($A$5:A60,'16.  Combined Lit&amp;Recall Lists'!$A$2:$A$487),""),0))),"")</f>
        <v/>
      </c>
      <c r="B61" s="19" t="str">
        <f t="array" ref="B61">IFERROR(IF(ROWS(A$5:A60)&gt;B$3+E$3,"",INDEX('16.  Combined Lit&amp;Recall Lists'!$C$2:$C$487, MATCH(0, IF(A$3='16.  Combined Lit&amp;Recall Lists'!$B$2:$B$487,COUNTIF($A$5:A60,'16.  Combined Lit&amp;Recall Lists'!$A$2:$A$487),""),0))),"")</f>
        <v/>
      </c>
      <c r="K61" s="54" t="str">
        <f t="array" ref="K61">IF(J61="", "", IF(J61&lt;25,"VERY LOW",IF(AND(J61&gt;=25,J61&lt;=50),"LOW",IF(AND(J61&gt;50,J61&lt;=75),"MODERATE",IF(J61&gt;75,"HIGH", "")))))</f>
        <v/>
      </c>
    </row>
    <row r="62" spans="1:14">
      <c r="A62" s="19" t="str">
        <f t="array" ref="A62">IFERROR(IF(ROWS(A$5:A61)&gt;B$3+E$3,"",INDEX('16.  Combined Lit&amp;Recall Lists'!$A$2:$A$487, MATCH(0, IF(A$3='16.  Combined Lit&amp;Recall Lists'!$B$2:$B$487,COUNTIF($A$5:A61,'16.  Combined Lit&amp;Recall Lists'!$A$2:$A$487),""),0))),"")</f>
        <v/>
      </c>
      <c r="B62" s="19" t="str">
        <f t="array" ref="B62">IFERROR(IF(ROWS(A$5:A61)&gt;B$3+E$3,"",INDEX('16.  Combined Lit&amp;Recall Lists'!$C$2:$C$487, MATCH(0, IF(A$3='16.  Combined Lit&amp;Recall Lists'!$B$2:$B$487,COUNTIF($A$5:A61,'16.  Combined Lit&amp;Recall Lists'!$A$2:$A$487),""),0))),"")</f>
        <v/>
      </c>
      <c r="K62" s="54" t="str">
        <f t="array" ref="K62">IF(J62="", "", IF(J62&lt;25,"VERY LOW",IF(AND(J62&gt;=25,J62&lt;=50),"LOW",IF(AND(J62&gt;50,J62&lt;=75),"MODERATE",IF(J62&gt;75,"HIGH", "")))))</f>
        <v/>
      </c>
    </row>
    <row r="63" spans="1:14">
      <c r="A63" s="19" t="str">
        <f t="array" ref="A63">IFERROR(IF(ROWS(A$5:A62)&gt;B$3+E$3,"",INDEX('16.  Combined Lit&amp;Recall Lists'!$A$2:$A$487, MATCH(0, IF(A$3='16.  Combined Lit&amp;Recall Lists'!$B$2:$B$487,COUNTIF($A$5:A62,'16.  Combined Lit&amp;Recall Lists'!$A$2:$A$487),""),0))),"")</f>
        <v/>
      </c>
      <c r="B63" s="19" t="str">
        <f t="array" ref="B63">IFERROR(IF(ROWS(A$5:A62)&gt;B$3+E$3,"",INDEX('16.  Combined Lit&amp;Recall Lists'!$C$2:$C$487, MATCH(0, IF(A$3='16.  Combined Lit&amp;Recall Lists'!$B$2:$B$487,COUNTIF($A$5:A62,'16.  Combined Lit&amp;Recall Lists'!$A$2:$A$487),""),0))),"")</f>
        <v/>
      </c>
      <c r="K63" s="54" t="str">
        <f t="array" ref="K63">IF(J63="", "", IF(J63&lt;25,"VERY LOW",IF(AND(J63&gt;=25,J63&lt;=50),"LOW",IF(AND(J63&gt;50,J63&lt;=75),"MODERATE",IF(J63&gt;75,"HIGH", "")))))</f>
        <v/>
      </c>
    </row>
    <row r="64" spans="1:14">
      <c r="A64" s="19" t="str">
        <f t="array" ref="A64">IFERROR(IF(ROWS(A$5:A63)&gt;B$3+E$3,"",INDEX('16.  Combined Lit&amp;Recall Lists'!$A$2:$A$487, MATCH(0, IF(A$3='16.  Combined Lit&amp;Recall Lists'!$B$2:$B$487,COUNTIF($A$5:A63,'16.  Combined Lit&amp;Recall Lists'!$A$2:$A$487),""),0))),"")</f>
        <v/>
      </c>
      <c r="B64" s="19" t="str">
        <f t="array" ref="B64">IFERROR(IF(ROWS(A$5:A63)&gt;B$3+E$3,"",INDEX('16.  Combined Lit&amp;Recall Lists'!$C$2:$C$487, MATCH(0, IF(A$3='16.  Combined Lit&amp;Recall Lists'!$B$2:$B$487,COUNTIF($A$5:A63,'16.  Combined Lit&amp;Recall Lists'!$A$2:$A$487),""),0))),"")</f>
        <v/>
      </c>
    </row>
    <row r="65" spans="1:2">
      <c r="A65" s="19" t="str">
        <f t="array" ref="A65">IFERROR(IF(ROWS(A$5:A64)&gt;B$3+E$3,"",INDEX('16.  Combined Lit&amp;Recall Lists'!$A$2:$A$487, MATCH(0, IF(A$3='16.  Combined Lit&amp;Recall Lists'!$B$2:$B$487,COUNTIF($A$5:A64,'16.  Combined Lit&amp;Recall Lists'!$A$2:$A$487),""),0))),"")</f>
        <v/>
      </c>
      <c r="B65" s="19" t="str">
        <f t="array" ref="B65">IFERROR(IF(ROWS(A$5:A64)&gt;B$3+E$3,"",INDEX('16.  Combined Lit&amp;Recall Lists'!$C$2:$C$487, MATCH(0, IF(A$3='16.  Combined Lit&amp;Recall Lists'!$B$2:$B$487,COUNTIF($A$5:A64,'16.  Combined Lit&amp;Recall Lists'!$A$2:$A$487),""),0))),"")</f>
        <v/>
      </c>
    </row>
    <row r="66" spans="1:2">
      <c r="A66" s="19" t="str">
        <f t="array" ref="A66">IFERROR(IF(ROWS(A$5:A65)&gt;B$3+E$3,"",INDEX('16.  Combined Lit&amp;Recall Lists'!$A$2:$A$487, MATCH(0, IF(A$3='16.  Combined Lit&amp;Recall Lists'!$B$2:$B$487,COUNTIF($A$5:A65,'16.  Combined Lit&amp;Recall Lists'!$A$2:$A$487),""),0))),"")</f>
        <v/>
      </c>
      <c r="B66" s="19" t="str">
        <f t="array" ref="B66">IFERROR(IF(ROWS(A$5:A65)&gt;B$3+E$3,"",INDEX('16.  Combined Lit&amp;Recall Lists'!$C$2:$C$487, MATCH(0, IF(A$3='16.  Combined Lit&amp;Recall Lists'!$B$2:$B$487,COUNTIF($A$5:A65,'16.  Combined Lit&amp;Recall Lists'!$A$2:$A$487),""),0))),"")</f>
        <v/>
      </c>
    </row>
    <row r="67" spans="1:2">
      <c r="A67" s="19" t="str">
        <f t="array" ref="A67">IFERROR(IF(ROWS(A$5:A66)&gt;B$3+E$3,"",INDEX('16.  Combined Lit&amp;Recall Lists'!$A$2:$A$487, MATCH(0, IF(A$3='16.  Combined Lit&amp;Recall Lists'!$B$2:$B$487,COUNTIF($A$5:A66,'16.  Combined Lit&amp;Recall Lists'!$A$2:$A$487),""),0))),"")</f>
        <v/>
      </c>
      <c r="B67" s="19" t="str">
        <f t="array" ref="B67">IFERROR(IF(ROWS(A$5:A66)&gt;B$3+E$3,"",INDEX('16.  Combined Lit&amp;Recall Lists'!$C$2:$C$487, MATCH(0, IF(A$3='16.  Combined Lit&amp;Recall Lists'!$B$2:$B$487,COUNTIF($A$5:A66,'16.  Combined Lit&amp;Recall Lists'!$A$2:$A$487),""),0))),"")</f>
        <v/>
      </c>
    </row>
    <row r="68" spans="1:2">
      <c r="A68" s="19" t="str">
        <f t="array" ref="A68">IFERROR(IF(ROWS(A$5:A67)&gt;B$3+E$3,"",INDEX('16.  Combined Lit&amp;Recall Lists'!$A$2:$A$487, MATCH(0, IF(A$3='16.  Combined Lit&amp;Recall Lists'!$B$2:$B$487,COUNTIF($A$5:A67,'16.  Combined Lit&amp;Recall Lists'!$A$2:$A$487),""),0))),"")</f>
        <v/>
      </c>
      <c r="B68" s="19" t="str">
        <f t="array" ref="B68">IFERROR(IF(ROWS(A$5:A67)&gt;B$3+E$3,"",INDEX('16.  Combined Lit&amp;Recall Lists'!$C$2:$C$487, MATCH(0, IF(A$3='16.  Combined Lit&amp;Recall Lists'!$B$2:$B$487,COUNTIF($A$5:A67,'16.  Combined Lit&amp;Recall Lists'!$A$2:$A$487),""),0))),"")</f>
        <v/>
      </c>
    </row>
    <row r="69" spans="1:2">
      <c r="A69" s="19" t="str">
        <f t="array" ref="A69">IFERROR(IF(ROWS(A$5:A68)&gt;B$3+E$3,"",INDEX('16.  Combined Lit&amp;Recall Lists'!$A$2:$A$487, MATCH(0, IF(A$3='16.  Combined Lit&amp;Recall Lists'!$B$2:$B$487,COUNTIF($A$5:A68,'16.  Combined Lit&amp;Recall Lists'!$A$2:$A$487),""),0))),"")</f>
        <v/>
      </c>
      <c r="B69" s="19" t="str">
        <f t="array" ref="B69">IFERROR(IF(ROWS(A$5:A68)&gt;B$3+E$3,"",INDEX('16.  Combined Lit&amp;Recall Lists'!$C$2:$C$487, MATCH(0, IF(A$3='16.  Combined Lit&amp;Recall Lists'!$B$2:$B$487,COUNTIF($A$5:A68,'16.  Combined Lit&amp;Recall Lists'!$A$2:$A$487),""),0))),"")</f>
        <v/>
      </c>
    </row>
    <row r="70" spans="1:2">
      <c r="A70" s="19" t="str">
        <f t="array" ref="A70">IFERROR(IF(ROWS(A$5:A69)&gt;B$3+E$3,"",INDEX('16.  Combined Lit&amp;Recall Lists'!$A$2:$A$487, MATCH(0, IF(A$3='16.  Combined Lit&amp;Recall Lists'!$B$2:$B$487,COUNTIF($A$5:A69,'16.  Combined Lit&amp;Recall Lists'!$A$2:$A$487),""),0))),"")</f>
        <v/>
      </c>
      <c r="B70" s="19" t="str">
        <f t="array" ref="B70">IFERROR(IF(ROWS(A$5:A69)&gt;B$3+E$3,"",INDEX('16.  Combined Lit&amp;Recall Lists'!$C$2:$C$487, MATCH(0, IF(A$3='16.  Combined Lit&amp;Recall Lists'!$B$2:$B$487,COUNTIF($A$5:A69,'16.  Combined Lit&amp;Recall Lists'!$A$2:$A$487),""),0))),"")</f>
        <v/>
      </c>
    </row>
    <row r="71" spans="1:2">
      <c r="A71" s="19" t="str">
        <f t="array" ref="A71">IFERROR(IF(ROWS(A$5:A70)&gt;B$3+E$3,"",INDEX('16.  Combined Lit&amp;Recall Lists'!$A$2:$A$487, MATCH(0, IF(A$3='16.  Combined Lit&amp;Recall Lists'!$B$2:$B$487,COUNTIF($A$5:A70,'16.  Combined Lit&amp;Recall Lists'!$A$2:$A$487),""),0))),"")</f>
        <v/>
      </c>
      <c r="B71" s="19" t="str">
        <f t="array" ref="B71">IFERROR(IF(ROWS(A$5:A70)&gt;B$3+E$3,"",INDEX('16.  Combined Lit&amp;Recall Lists'!$C$2:$C$487, MATCH(0, IF(A$3='16.  Combined Lit&amp;Recall Lists'!$B$2:$B$487,COUNTIF($A$5:A70,'16.  Combined Lit&amp;Recall Lists'!$A$2:$A$487),""),0))),"")</f>
        <v/>
      </c>
    </row>
    <row r="72" spans="1:2">
      <c r="A72" s="19" t="str">
        <f t="array" ref="A72">IFERROR(IF(ROWS(A$5:A71)&gt;B$3+E$3,"",INDEX('16.  Combined Lit&amp;Recall Lists'!$A$2:$A$487, MATCH(0, IF(A$3='16.  Combined Lit&amp;Recall Lists'!$B$2:$B$487,COUNTIF($A$5:A71,'16.  Combined Lit&amp;Recall Lists'!$A$2:$A$487),""),0))),"")</f>
        <v/>
      </c>
      <c r="B72" s="19" t="str">
        <f t="array" ref="B72">IFERROR(IF(ROWS(A$5:A71)&gt;B$3+E$3,"",INDEX('16.  Combined Lit&amp;Recall Lists'!$C$2:$C$487, MATCH(0, IF(A$3='16.  Combined Lit&amp;Recall Lists'!$B$2:$B$487,COUNTIF($A$5:A71,'16.  Combined Lit&amp;Recall Lists'!$A$2:$A$487),""),0))),"")</f>
        <v/>
      </c>
    </row>
    <row r="73" spans="1:2">
      <c r="A73" s="19" t="str">
        <f t="array" ref="A73">IFERROR(IF(ROWS(A$5:A72)&gt;B$3+E$3,"",INDEX('16.  Combined Lit&amp;Recall Lists'!$A$2:$A$487, MATCH(0, IF(A$3='16.  Combined Lit&amp;Recall Lists'!$B$2:$B$487,COUNTIF($A$5:A72,'16.  Combined Lit&amp;Recall Lists'!$A$2:$A$487),""),0))),"")</f>
        <v/>
      </c>
      <c r="B73" s="19" t="str">
        <f t="array" ref="B73">IFERROR(IF(ROWS(A$5:A72)&gt;B$3+E$3,"",INDEX('16.  Combined Lit&amp;Recall Lists'!$C$2:$C$487, MATCH(0, IF(A$3='16.  Combined Lit&amp;Recall Lists'!$B$2:$B$487,COUNTIF($A$5:A72,'16.  Combined Lit&amp;Recall Lists'!$A$2:$A$487),""),0))),"")</f>
        <v/>
      </c>
    </row>
    <row r="74" spans="1:2">
      <c r="A74" s="19" t="str">
        <f t="array" ref="A74">IFERROR(IF(ROWS(A$5:A73)&gt;B$3+E$3,"",INDEX('16.  Combined Lit&amp;Recall Lists'!$A$2:$A$487, MATCH(0, IF(A$3='16.  Combined Lit&amp;Recall Lists'!$B$2:$B$487,COUNTIF($A$5:A73,'16.  Combined Lit&amp;Recall Lists'!$A$2:$A$487),""),0))),"")</f>
        <v/>
      </c>
      <c r="B74" s="19" t="str">
        <f t="array" ref="B74">IFERROR(IF(ROWS(A$5:A73)&gt;B$3+E$3,"",INDEX('16.  Combined Lit&amp;Recall Lists'!$C$2:$C$487, MATCH(0, IF(A$3='16.  Combined Lit&amp;Recall Lists'!$B$2:$B$487,COUNTIF($A$5:A73,'16.  Combined Lit&amp;Recall Lists'!$A$2:$A$487),""),0))),"")</f>
        <v/>
      </c>
    </row>
    <row r="75" spans="1:2">
      <c r="A75" s="19" t="str">
        <f t="array" ref="A75">IFERROR(IF(ROWS(A$5:A74)&gt;B$3+E$3,"",INDEX('16.  Combined Lit&amp;Recall Lists'!$A$2:$A$487, MATCH(0, IF(A$3='16.  Combined Lit&amp;Recall Lists'!$B$2:$B$487,COUNTIF($A$5:A74,'16.  Combined Lit&amp;Recall Lists'!$A$2:$A$487),""),0))),"")</f>
        <v/>
      </c>
      <c r="B75" s="19" t="str">
        <f t="array" ref="B75">IFERROR(IF(ROWS(A$5:A74)&gt;B$3+E$3,"",INDEX('16.  Combined Lit&amp;Recall Lists'!$C$2:$C$487, MATCH(0, IF(A$3='16.  Combined Lit&amp;Recall Lists'!$B$2:$B$487,COUNTIF($A$5:A74,'16.  Combined Lit&amp;Recall Lists'!$A$2:$A$487),""),0))),"")</f>
        <v/>
      </c>
    </row>
    <row r="76" spans="1:2">
      <c r="A76" s="19" t="str">
        <f t="array" ref="A76">IFERROR(IF(ROWS(A$5:A75)&gt;B$3+E$3,"",INDEX('16.  Combined Lit&amp;Recall Lists'!$A$2:$A$487, MATCH(0, IF(A$3='16.  Combined Lit&amp;Recall Lists'!$B$2:$B$487,COUNTIF($A$5:A75,'16.  Combined Lit&amp;Recall Lists'!$A$2:$A$487),""),0))),"")</f>
        <v/>
      </c>
      <c r="B76" s="19" t="str">
        <f t="array" ref="B76">IFERROR(IF(ROWS(A$5:A75)&gt;B$3+E$3,"",INDEX('16.  Combined Lit&amp;Recall Lists'!$C$2:$C$487, MATCH(0, IF(A$3='16.  Combined Lit&amp;Recall Lists'!$B$2:$B$487,COUNTIF($A$5:A75,'16.  Combined Lit&amp;Recall Lists'!$A$2:$A$487),""),0))),"")</f>
        <v/>
      </c>
    </row>
    <row r="77" spans="1:2">
      <c r="A77" s="19" t="str">
        <f t="array" ref="A77">IFERROR(IF(ROWS(A$5:A76)&gt;B$3+E$3,"",INDEX('16.  Combined Lit&amp;Recall Lists'!$A$2:$A$487, MATCH(0, IF(A$3='16.  Combined Lit&amp;Recall Lists'!$B$2:$B$487,COUNTIF($A$5:A76,'16.  Combined Lit&amp;Recall Lists'!$A$2:$A$487),""),0))),"")</f>
        <v/>
      </c>
      <c r="B77" s="19" t="str">
        <f t="array" ref="B77">IFERROR(IF(ROWS(A$5:A76)&gt;B$3+E$3,"",INDEX('16.  Combined Lit&amp;Recall Lists'!$C$2:$C$487, MATCH(0, IF(A$3='16.  Combined Lit&amp;Recall Lists'!$B$2:$B$487,COUNTIF($A$5:A76,'16.  Combined Lit&amp;Recall Lists'!$A$2:$A$487),""),0))),"")</f>
        <v/>
      </c>
    </row>
    <row r="78" spans="1:2">
      <c r="A78" s="19" t="str">
        <f t="array" ref="A78">IFERROR(IF(ROWS(A$5:A77)&gt;B$3+E$3,"",INDEX('16.  Combined Lit&amp;Recall Lists'!$A$2:$A$487, MATCH(0, IF(A$3='16.  Combined Lit&amp;Recall Lists'!$B$2:$B$487,COUNTIF($A$5:A77,'16.  Combined Lit&amp;Recall Lists'!$A$2:$A$487),""),0))),"")</f>
        <v/>
      </c>
      <c r="B78" s="19" t="str">
        <f t="array" ref="B78">IFERROR(IF(ROWS(A$5:A77)&gt;B$3+E$3,"",INDEX('16.  Combined Lit&amp;Recall Lists'!$C$2:$C$487, MATCH(0, IF(A$3='16.  Combined Lit&amp;Recall Lists'!$B$2:$B$487,COUNTIF($A$5:A77,'16.  Combined Lit&amp;Recall Lists'!$A$2:$A$487),""),0))),"")</f>
        <v/>
      </c>
    </row>
    <row r="79" spans="1:2">
      <c r="A79" s="19" t="str">
        <f t="array" ref="A79">IFERROR(IF(ROWS(A$5:A78)&gt;B$3+E$3,"",INDEX('16.  Combined Lit&amp;Recall Lists'!$A$2:$A$487, MATCH(0, IF(A$3='16.  Combined Lit&amp;Recall Lists'!$B$2:$B$487,COUNTIF($A$5:A78,'16.  Combined Lit&amp;Recall Lists'!$A$2:$A$487),""),0))),"")</f>
        <v/>
      </c>
      <c r="B79" s="19" t="str">
        <f t="array" ref="B79">IFERROR(IF(ROWS(A$5:A78)&gt;B$3+E$3,"",INDEX('16.  Combined Lit&amp;Recall Lists'!$C$2:$C$487, MATCH(0, IF(A$3='16.  Combined Lit&amp;Recall Lists'!$B$2:$B$487,COUNTIF($A$5:A78,'16.  Combined Lit&amp;Recall Lists'!$A$2:$A$487),""),0))),"")</f>
        <v/>
      </c>
    </row>
    <row r="80" spans="1:2">
      <c r="A80" s="19" t="str">
        <f t="array" ref="A80">IFERROR(IF(ROWS(A$5:A79)&gt;B$3+E$3,"",INDEX('16.  Combined Lit&amp;Recall Lists'!$A$2:$A$487, MATCH(0, IF(A$3='16.  Combined Lit&amp;Recall Lists'!$B$2:$B$487,COUNTIF($A$5:A79,'16.  Combined Lit&amp;Recall Lists'!$A$2:$A$487),""),0))),"")</f>
        <v/>
      </c>
      <c r="B80" s="19" t="str">
        <f t="array" ref="B80">IFERROR(IF(ROWS(A$5:A79)&gt;B$3+E$3,"",INDEX('16.  Combined Lit&amp;Recall Lists'!$C$2:$C$487, MATCH(0, IF(A$3='16.  Combined Lit&amp;Recall Lists'!$B$2:$B$487,COUNTIF($A$5:A79,'16.  Combined Lit&amp;Recall Lists'!$A$2:$A$487),""),0))),"")</f>
        <v/>
      </c>
    </row>
    <row r="81" spans="1:2">
      <c r="A81" s="19" t="str">
        <f t="array" ref="A81">IFERROR(IF(ROWS(A$5:A80)&gt;B$3+E$3,"",INDEX('16.  Combined Lit&amp;Recall Lists'!$A$2:$A$487, MATCH(0, IF(A$3='16.  Combined Lit&amp;Recall Lists'!$B$2:$B$487,COUNTIF($A$5:A80,'16.  Combined Lit&amp;Recall Lists'!$A$2:$A$487),""),0))),"")</f>
        <v/>
      </c>
      <c r="B81" s="19" t="str">
        <f t="array" ref="B81">IFERROR(IF(ROWS(A$5:A80)&gt;B$3+E$3,"",INDEX('16.  Combined Lit&amp;Recall Lists'!$C$2:$C$487, MATCH(0, IF(A$3='16.  Combined Lit&amp;Recall Lists'!$B$2:$B$487,COUNTIF($A$5:A80,'16.  Combined Lit&amp;Recall Lists'!$A$2:$A$487),""),0))),"")</f>
        <v/>
      </c>
    </row>
    <row r="82" spans="1:2">
      <c r="A82" s="19" t="str">
        <f t="array" ref="A82">IFERROR(IF(ROWS(A$5:A81)&gt;B$3+E$3,"",INDEX('16.  Combined Lit&amp;Recall Lists'!$A$2:$A$487, MATCH(0, IF(A$3='16.  Combined Lit&amp;Recall Lists'!$B$2:$B$487,COUNTIF($A$5:A81,'16.  Combined Lit&amp;Recall Lists'!$A$2:$A$487),""),0))),"")</f>
        <v/>
      </c>
      <c r="B82" s="19" t="str">
        <f t="array" ref="B82">IFERROR(IF(ROWS(A$5:A81)&gt;B$3+E$3,"",INDEX('16.  Combined Lit&amp;Recall Lists'!$C$2:$C$487, MATCH(0, IF(A$3='16.  Combined Lit&amp;Recall Lists'!$B$2:$B$487,COUNTIF($A$5:A81,'16.  Combined Lit&amp;Recall Lists'!$A$2:$A$487),""),0))),"")</f>
        <v/>
      </c>
    </row>
    <row r="83" spans="1:2">
      <c r="A83" s="19" t="str">
        <f t="array" ref="A83">IFERROR(IF(ROWS(A$5:A82)&gt;B$3+E$3,"",INDEX('16.  Combined Lit&amp;Recall Lists'!$A$2:$A$487, MATCH(0, IF(A$3='16.  Combined Lit&amp;Recall Lists'!$B$2:$B$487,COUNTIF($A$5:A82,'16.  Combined Lit&amp;Recall Lists'!$A$2:$A$487),""),0))),"")</f>
        <v/>
      </c>
      <c r="B83" s="19" t="str">
        <f t="array" ref="B83">IFERROR(IF(ROWS(A$5:A82)&gt;B$3+E$3,"",INDEX('16.  Combined Lit&amp;Recall Lists'!$C$2:$C$487, MATCH(0, IF(A$3='16.  Combined Lit&amp;Recall Lists'!$B$2:$B$487,COUNTIF($A$5:A82,'16.  Combined Lit&amp;Recall Lists'!$A$2:$A$487),""),0))),"")</f>
        <v/>
      </c>
    </row>
    <row r="84" spans="1:2">
      <c r="A84" s="19" t="str">
        <f t="array" ref="A84">IFERROR(IF(ROWS(A$5:A83)&gt;B$3+E$3,"",INDEX('16.  Combined Lit&amp;Recall Lists'!$A$2:$A$487, MATCH(0, IF(A$3='16.  Combined Lit&amp;Recall Lists'!$B$2:$B$487,COUNTIF($A$5:A83,'16.  Combined Lit&amp;Recall Lists'!$A$2:$A$487),""),0))),"")</f>
        <v/>
      </c>
      <c r="B84" s="19" t="str">
        <f t="array" ref="B84">IFERROR(IF(ROWS(A$5:A83)&gt;B$3+E$3,"",INDEX('16.  Combined Lit&amp;Recall Lists'!$C$2:$C$487, MATCH(0, IF(A$3='16.  Combined Lit&amp;Recall Lists'!$B$2:$B$487,COUNTIF($A$5:A83,'16.  Combined Lit&amp;Recall Lists'!$A$2:$A$487),""),0))),"")</f>
        <v/>
      </c>
    </row>
    <row r="85" spans="1:2">
      <c r="A85" s="19" t="str">
        <f t="array" ref="A85">IFERROR(IF(ROWS(A$5:A84)&gt;B$3+E$3,"",INDEX('16.  Combined Lit&amp;Recall Lists'!$A$2:$A$487, MATCH(0, IF(A$3='16.  Combined Lit&amp;Recall Lists'!$B$2:$B$487,COUNTIF($A$5:A84,'16.  Combined Lit&amp;Recall Lists'!$A$2:$A$487),""),0))),"")</f>
        <v/>
      </c>
      <c r="B85" s="19" t="str">
        <f t="array" ref="B85">IFERROR(IF(ROWS(A$5:A84)&gt;B$3+E$3,"",INDEX('16.  Combined Lit&amp;Recall Lists'!$C$2:$C$487, MATCH(0, IF(A$3='16.  Combined Lit&amp;Recall Lists'!$B$2:$B$487,COUNTIF($A$5:A84,'16.  Combined Lit&amp;Recall Lists'!$A$2:$A$487),""),0))),"")</f>
        <v/>
      </c>
    </row>
    <row r="86" spans="1:2">
      <c r="A86" s="19" t="str">
        <f t="array" ref="A86">IFERROR(IF(ROWS(A$5:A85)&gt;B$3+E$3,"",INDEX('16.  Combined Lit&amp;Recall Lists'!$A$2:$A$487, MATCH(0, IF(A$3='16.  Combined Lit&amp;Recall Lists'!$B$2:$B$487,COUNTIF($A$5:A85,'16.  Combined Lit&amp;Recall Lists'!$A$2:$A$487),""),0))),"")</f>
        <v/>
      </c>
      <c r="B86" s="19" t="str">
        <f t="array" ref="B86">IFERROR(IF(ROWS(A$5:A85)&gt;B$3+E$3,"",INDEX('16.  Combined Lit&amp;Recall Lists'!$C$2:$C$487, MATCH(0, IF(A$3='16.  Combined Lit&amp;Recall Lists'!$B$2:$B$487,COUNTIF($A$5:A85,'16.  Combined Lit&amp;Recall Lists'!$A$2:$A$487),""),0))),"")</f>
        <v/>
      </c>
    </row>
    <row r="87" spans="1:2">
      <c r="A87" s="19" t="str">
        <f t="array" ref="A87">IFERROR(IF(ROWS(A$5:A86)&gt;B$3+E$3,"",INDEX('16.  Combined Lit&amp;Recall Lists'!$A$2:$A$487, MATCH(0, IF(A$3='16.  Combined Lit&amp;Recall Lists'!$B$2:$B$487,COUNTIF($A$5:A86,'16.  Combined Lit&amp;Recall Lists'!$A$2:$A$487),""),0))),"")</f>
        <v/>
      </c>
      <c r="B87" s="19" t="str">
        <f t="array" ref="B87">IFERROR(IF(ROWS(A$5:A86)&gt;B$3+E$3,"",INDEX('16.  Combined Lit&amp;Recall Lists'!$C$2:$C$487, MATCH(0, IF(A$3='16.  Combined Lit&amp;Recall Lists'!$B$2:$B$487,COUNTIF($A$5:A86,'16.  Combined Lit&amp;Recall Lists'!$A$2:$A$487),""),0))),"")</f>
        <v/>
      </c>
    </row>
    <row r="88" spans="1:2">
      <c r="A88" s="19" t="str">
        <f t="array" ref="A88">IFERROR(IF(ROWS(A$5:A87)&gt;B$3+E$3,"",INDEX('16.  Combined Lit&amp;Recall Lists'!$A$2:$A$487, MATCH(0, IF(A$3='16.  Combined Lit&amp;Recall Lists'!$B$2:$B$487,COUNTIF($A$5:A87,'16.  Combined Lit&amp;Recall Lists'!$A$2:$A$487),""),0))),"")</f>
        <v/>
      </c>
      <c r="B88" s="19" t="str">
        <f t="array" ref="B88">IFERROR(IF(ROWS(A$5:A87)&gt;B$3+E$3,"",INDEX('16.  Combined Lit&amp;Recall Lists'!$C$2:$C$487, MATCH(0, IF(A$3='16.  Combined Lit&amp;Recall Lists'!$B$2:$B$487,COUNTIF($A$5:A87,'16.  Combined Lit&amp;Recall Lists'!$A$2:$A$487),""),0))),"")</f>
        <v/>
      </c>
    </row>
    <row r="89" spans="1:2">
      <c r="A89" s="19" t="str">
        <f t="array" ref="A89">IFERROR(IF(ROWS(A$5:A88)&gt;B$3+E$3,"",INDEX('16.  Combined Lit&amp;Recall Lists'!$A$2:$A$487, MATCH(0, IF(A$3='16.  Combined Lit&amp;Recall Lists'!$B$2:$B$487,COUNTIF($A$5:A88,'16.  Combined Lit&amp;Recall Lists'!$A$2:$A$487),""),0))),"")</f>
        <v/>
      </c>
      <c r="B89" s="19" t="str">
        <f t="array" ref="B89">IFERROR(IF(ROWS(A$5:A88)&gt;B$3+E$3,"",INDEX('16.  Combined Lit&amp;Recall Lists'!$C$2:$C$487, MATCH(0, IF(A$3='16.  Combined Lit&amp;Recall Lists'!$B$2:$B$487,COUNTIF($A$5:A88,'16.  Combined Lit&amp;Recall Lists'!$A$2:$A$487),""),0))),"")</f>
        <v/>
      </c>
    </row>
    <row r="90" spans="1:2">
      <c r="A90" s="19" t="str">
        <f t="array" ref="A90">IFERROR(IF(ROWS(A$5:A89)&gt;B$3+E$3,"",INDEX('16.  Combined Lit&amp;Recall Lists'!$A$2:$A$487, MATCH(0, IF(A$3='16.  Combined Lit&amp;Recall Lists'!$B$2:$B$487,COUNTIF($A$5:A89,'16.  Combined Lit&amp;Recall Lists'!$A$2:$A$487),""),0))),"")</f>
        <v/>
      </c>
      <c r="B90" s="19" t="str">
        <f t="array" ref="B90">IFERROR(IF(ROWS(A$5:A89)&gt;B$3+E$3,"",INDEX('16.  Combined Lit&amp;Recall Lists'!$C$2:$C$487, MATCH(0, IF(A$3='16.  Combined Lit&amp;Recall Lists'!$B$2:$B$487,COUNTIF($A$5:A89,'16.  Combined Lit&amp;Recall Lists'!$A$2:$A$487),""),0))),"")</f>
        <v/>
      </c>
    </row>
    <row r="91" spans="1:2">
      <c r="A91" s="19" t="str">
        <f t="array" ref="A91">IFERROR(IF(ROWS(A$5:A90)&gt;B$3+E$3,"",INDEX('16.  Combined Lit&amp;Recall Lists'!$A$2:$A$487, MATCH(0, IF(A$3='16.  Combined Lit&amp;Recall Lists'!$B$2:$B$487,COUNTIF($A$5:A90,'16.  Combined Lit&amp;Recall Lists'!$A$2:$A$487),""),0))),"")</f>
        <v/>
      </c>
      <c r="B91" s="19" t="str">
        <f t="array" ref="B91">IFERROR(IF(ROWS(A$5:A90)&gt;B$3+E$3,"",INDEX('16.  Combined Lit&amp;Recall Lists'!$C$2:$C$487, MATCH(0, IF(A$3='16.  Combined Lit&amp;Recall Lists'!$B$2:$B$487,COUNTIF($A$5:A90,'16.  Combined Lit&amp;Recall Lists'!$A$2:$A$487),""),0))),"")</f>
        <v/>
      </c>
    </row>
    <row r="92" spans="1:2">
      <c r="A92" s="19" t="str">
        <f t="array" ref="A92">IFERROR(IF(ROWS(A$5:A91)&gt;B$3+E$3,"",INDEX('16.  Combined Lit&amp;Recall Lists'!$A$2:$A$487, MATCH(0, IF(A$3='16.  Combined Lit&amp;Recall Lists'!$B$2:$B$487,COUNTIF($A$5:A91,'16.  Combined Lit&amp;Recall Lists'!$A$2:$A$487),""),0))),"")</f>
        <v/>
      </c>
      <c r="B92" s="19" t="str">
        <f t="array" ref="B92">IFERROR(IF(ROWS(A$5:A91)&gt;B$3+E$3,"",INDEX('16.  Combined Lit&amp;Recall Lists'!$C$2:$C$487, MATCH(0, IF(A$3='16.  Combined Lit&amp;Recall Lists'!$B$2:$B$487,COUNTIF($A$5:A91,'16.  Combined Lit&amp;Recall Lists'!$A$2:$A$487),""),0))),"")</f>
        <v/>
      </c>
    </row>
    <row r="93" spans="1:2">
      <c r="A93" s="19" t="str">
        <f t="array" ref="A93">IFERROR(IF(ROWS(A$5:A92)&gt;B$3+E$3,"",INDEX('16.  Combined Lit&amp;Recall Lists'!$A$2:$A$487, MATCH(0, IF(A$3='16.  Combined Lit&amp;Recall Lists'!$B$2:$B$487,COUNTIF($A$5:A92,'16.  Combined Lit&amp;Recall Lists'!$A$2:$A$487),""),0))),"")</f>
        <v/>
      </c>
      <c r="B93" s="19" t="str">
        <f t="array" ref="B93">IFERROR(IF(ROWS(A$5:A92)&gt;B$3+E$3,"",INDEX('16.  Combined Lit&amp;Recall Lists'!$C$2:$C$487, MATCH(0, IF(A$3='16.  Combined Lit&amp;Recall Lists'!$B$2:$B$487,COUNTIF($A$5:A92,'16.  Combined Lit&amp;Recall Lists'!$A$2:$A$487),""),0))),"")</f>
        <v/>
      </c>
    </row>
    <row r="94" spans="1:2">
      <c r="A94" s="19" t="str">
        <f t="array" ref="A94">IFERROR(IF(ROWS(A$5:A93)&gt;B$3+E$3,"",INDEX('16.  Combined Lit&amp;Recall Lists'!$A$2:$A$487, MATCH(0, IF(A$3='16.  Combined Lit&amp;Recall Lists'!$B$2:$B$487,COUNTIF($A$5:A93,'16.  Combined Lit&amp;Recall Lists'!$A$2:$A$487),""),0))),"")</f>
        <v/>
      </c>
      <c r="B94" s="19" t="str">
        <f t="array" ref="B94">IFERROR(IF(ROWS(A$5:A93)&gt;B$3+E$3,"",INDEX('16.  Combined Lit&amp;Recall Lists'!$C$2:$C$487, MATCH(0, IF(A$3='16.  Combined Lit&amp;Recall Lists'!$B$2:$B$487,COUNTIF($A$5:A93,'16.  Combined Lit&amp;Recall Lists'!$A$2:$A$487),""),0))),"")</f>
        <v/>
      </c>
    </row>
    <row r="95" spans="1:2">
      <c r="A95" s="19" t="str">
        <f t="array" ref="A95">IFERROR(IF(ROWS(A$5:A94)&gt;B$3+E$3,"",INDEX('16.  Combined Lit&amp;Recall Lists'!$A$2:$A$487, MATCH(0, IF(A$3='16.  Combined Lit&amp;Recall Lists'!$B$2:$B$487,COUNTIF($A$5:A94,'16.  Combined Lit&amp;Recall Lists'!$A$2:$A$487),""),0))),"")</f>
        <v/>
      </c>
      <c r="B95" s="19" t="str">
        <f t="array" ref="B95">IFERROR(IF(ROWS(A$5:A94)&gt;B$3+E$3,"",INDEX('16.  Combined Lit&amp;Recall Lists'!$C$2:$C$487, MATCH(0, IF(A$3='16.  Combined Lit&amp;Recall Lists'!$B$2:$B$487,COUNTIF($A$5:A94,'16.  Combined Lit&amp;Recall Lists'!$A$2:$A$487),""),0))),"")</f>
        <v/>
      </c>
    </row>
    <row r="96" spans="1:2">
      <c r="A96" s="19" t="str">
        <f t="array" ref="A96">IFERROR(IF(ROWS(A$5:A95)&gt;B$3+E$3,"",INDEX('16.  Combined Lit&amp;Recall Lists'!$A$2:$A$487, MATCH(0, IF(A$3='16.  Combined Lit&amp;Recall Lists'!$B$2:$B$487,COUNTIF($A$5:A95,'16.  Combined Lit&amp;Recall Lists'!$A$2:$A$487),""),0))),"")</f>
        <v/>
      </c>
      <c r="B96" s="19" t="str">
        <f t="array" ref="B96">IFERROR(IF(ROWS(A$5:A95)&gt;B$3+E$3,"",INDEX('16.  Combined Lit&amp;Recall Lists'!$C$2:$C$487, MATCH(0, IF(A$3='16.  Combined Lit&amp;Recall Lists'!$B$2:$B$487,COUNTIF($A$5:A95,'16.  Combined Lit&amp;Recall Lists'!$A$2:$A$487),""),0))),"")</f>
        <v/>
      </c>
    </row>
    <row r="97" spans="1:2">
      <c r="A97" s="19" t="str">
        <f t="array" ref="A97">IFERROR(IF(ROWS(A$5:A96)&gt;B$3+E$3,"",INDEX('16.  Combined Lit&amp;Recall Lists'!$A$2:$A$487, MATCH(0, IF(A$3='16.  Combined Lit&amp;Recall Lists'!$B$2:$B$487,COUNTIF($A$5:A96,'16.  Combined Lit&amp;Recall Lists'!$A$2:$A$487),""),0))),"")</f>
        <v/>
      </c>
      <c r="B97" s="19" t="str">
        <f t="array" ref="B97">IFERROR(IF(ROWS(A$5:A96)&gt;B$3+E$3,"",INDEX('16.  Combined Lit&amp;Recall Lists'!$C$2:$C$487, MATCH(0, IF(A$3='16.  Combined Lit&amp;Recall Lists'!$B$2:$B$487,COUNTIF($A$5:A96,'16.  Combined Lit&amp;Recall Lists'!$A$2:$A$487),""),0))),"")</f>
        <v/>
      </c>
    </row>
    <row r="98" spans="1:2">
      <c r="A98" s="19" t="str">
        <f t="array" ref="A98">IFERROR(IF(ROWS(A$5:A97)&gt;B$3+E$3,"",INDEX('16.  Combined Lit&amp;Recall Lists'!$A$2:$A$487, MATCH(0, IF(A$3='16.  Combined Lit&amp;Recall Lists'!$B$2:$B$487,COUNTIF($A$5:A97,'16.  Combined Lit&amp;Recall Lists'!$A$2:$A$487),""),0))),"")</f>
        <v/>
      </c>
      <c r="B98" s="19" t="str">
        <f t="array" ref="B98">IFERROR(IF(ROWS(A$5:A97)&gt;B$3+E$3,"",INDEX('16.  Combined Lit&amp;Recall Lists'!$C$2:$C$487, MATCH(0, IF(A$3='16.  Combined Lit&amp;Recall Lists'!$B$2:$B$487,COUNTIF($A$5:A97,'16.  Combined Lit&amp;Recall Lists'!$A$2:$A$487),""),0))),"")</f>
        <v/>
      </c>
    </row>
    <row r="99" spans="1:2">
      <c r="A99" s="19" t="str">
        <f t="array" ref="A99">IFERROR(IF(ROWS(A$5:A98)&gt;B$3+E$3,"",INDEX('16.  Combined Lit&amp;Recall Lists'!$A$2:$A$487, MATCH(0, IF(A$3='16.  Combined Lit&amp;Recall Lists'!$B$2:$B$487,COUNTIF($A$5:A98,'16.  Combined Lit&amp;Recall Lists'!$A$2:$A$487),""),0))),"")</f>
        <v/>
      </c>
      <c r="B99" s="19" t="str">
        <f t="array" ref="B99">IFERROR(IF(ROWS(A$5:A98)&gt;B$3+E$3,"",INDEX('16.  Combined Lit&amp;Recall Lists'!$C$2:$C$487, MATCH(0, IF(A$3='16.  Combined Lit&amp;Recall Lists'!$B$2:$B$487,COUNTIF($A$5:A98,'16.  Combined Lit&amp;Recall Lists'!$A$2:$A$487),""),0))),"")</f>
        <v/>
      </c>
    </row>
    <row r="100" spans="1:2">
      <c r="A100" s="19" t="str">
        <f t="array" ref="A100">IFERROR(IF(ROWS(A$5:A99)&gt;B$3+E$3,"",INDEX('16.  Combined Lit&amp;Recall Lists'!$A$2:$A$487, MATCH(0, IF(A$3='16.  Combined Lit&amp;Recall Lists'!$B$2:$B$487,COUNTIF($A$5:A99,'16.  Combined Lit&amp;Recall Lists'!$A$2:$A$487),""),0))),"")</f>
        <v/>
      </c>
      <c r="B100" s="19" t="str">
        <f t="array" ref="B100">IFERROR(IF(ROWS(A$5:A99)&gt;B$3+E$3,"",INDEX('16.  Combined Lit&amp;Recall Lists'!$C$2:$C$487, MATCH(0, IF(A$3='16.  Combined Lit&amp;Recall Lists'!$B$2:$B$487,COUNTIF($A$5:A99,'16.  Combined Lit&amp;Recall Lists'!$A$2:$A$487),""),0))),"")</f>
        <v/>
      </c>
    </row>
  </sheetData>
  <sheetProtection password="D2CD" sheet="1" objects="1" scenarios="1"/>
  <mergeCells count="3">
    <mergeCell ref="B1:D1"/>
    <mergeCell ref="E1:F1"/>
    <mergeCell ref="A1:A2"/>
  </mergeCells>
  <pageMargins left="0.7" right="0.7" top="0.75" bottom="0.75" header="0.3" footer="0.3"/>
  <ignoredErrors>
    <ignoredError sqref="C18:H19 L18:L19"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workbookViewId="0"/>
  </sheetViews>
  <sheetFormatPr defaultColWidth="14.44140625" defaultRowHeight="15.75" customHeight="1"/>
  <cols>
    <col min="1" max="1" width="47" style="89" customWidth="1"/>
    <col min="2" max="2" width="73.5546875" style="89" customWidth="1"/>
    <col min="3" max="3" width="58.109375" style="89" customWidth="1"/>
  </cols>
  <sheetData>
    <row r="1" spans="1:3" s="53" customFormat="1" ht="15.75" customHeight="1">
      <c r="A1" s="89"/>
      <c r="B1" s="89"/>
      <c r="C1" s="89"/>
    </row>
    <row r="2" spans="1:3" s="53" customFormat="1" ht="15.75" customHeight="1">
      <c r="A2" s="89"/>
      <c r="B2" s="89"/>
      <c r="C2" s="89"/>
    </row>
    <row r="3" spans="1:3" s="53" customFormat="1" ht="15.75" customHeight="1">
      <c r="A3" s="89"/>
      <c r="B3" s="89"/>
      <c r="C3" s="89"/>
    </row>
    <row r="4" spans="1:3" s="53" customFormat="1" ht="15.75" customHeight="1">
      <c r="A4" s="89"/>
      <c r="B4" s="89"/>
      <c r="C4" s="89"/>
    </row>
    <row r="5" spans="1:3" ht="14.4">
      <c r="A5" s="261" t="s">
        <v>1</v>
      </c>
      <c r="B5" s="261" t="s">
        <v>14</v>
      </c>
      <c r="C5" s="261" t="s">
        <v>15</v>
      </c>
    </row>
    <row r="6" spans="1:3" ht="43.2">
      <c r="A6" s="378" t="s">
        <v>2363</v>
      </c>
      <c r="B6" s="86" t="s">
        <v>69</v>
      </c>
      <c r="C6" s="375" t="s">
        <v>70</v>
      </c>
    </row>
    <row r="7" spans="1:3" ht="32.25" customHeight="1">
      <c r="A7" s="376"/>
      <c r="B7" s="83" t="s">
        <v>2361</v>
      </c>
      <c r="C7" s="376"/>
    </row>
    <row r="8" spans="1:3" ht="43.2">
      <c r="A8" s="262" t="s">
        <v>2364</v>
      </c>
      <c r="B8" s="84" t="s">
        <v>2359</v>
      </c>
      <c r="C8" s="257" t="s">
        <v>719</v>
      </c>
    </row>
    <row r="9" spans="1:3" ht="29.25" customHeight="1">
      <c r="A9" s="378" t="s">
        <v>2365</v>
      </c>
      <c r="B9" s="87" t="s">
        <v>72</v>
      </c>
      <c r="C9" s="373" t="s">
        <v>719</v>
      </c>
    </row>
    <row r="10" spans="1:3" ht="14.4">
      <c r="A10" s="376"/>
      <c r="B10" s="87" t="s">
        <v>73</v>
      </c>
      <c r="C10" s="374"/>
    </row>
    <row r="11" spans="1:3" ht="14.4">
      <c r="A11" s="377" t="s">
        <v>2366</v>
      </c>
      <c r="B11" s="85" t="s">
        <v>730</v>
      </c>
      <c r="C11" s="375" t="s">
        <v>70</v>
      </c>
    </row>
    <row r="12" spans="1:3" ht="14.4">
      <c r="A12" s="376"/>
      <c r="B12" s="85" t="s">
        <v>732</v>
      </c>
      <c r="C12" s="376"/>
    </row>
    <row r="13" spans="1:3" ht="28.8">
      <c r="A13" s="261" t="s">
        <v>2367</v>
      </c>
      <c r="B13" s="85" t="s">
        <v>2360</v>
      </c>
      <c r="C13" s="263" t="s">
        <v>719</v>
      </c>
    </row>
    <row r="14" spans="1:3" ht="33" customHeight="1">
      <c r="A14" s="261" t="s">
        <v>2368</v>
      </c>
      <c r="B14" s="89" t="s">
        <v>2110</v>
      </c>
      <c r="C14" s="263" t="s">
        <v>719</v>
      </c>
    </row>
    <row r="15" spans="1:3" s="36" customFormat="1" ht="28.8">
      <c r="A15" s="264" t="s">
        <v>2369</v>
      </c>
      <c r="B15" s="88" t="s">
        <v>736</v>
      </c>
      <c r="C15" s="257" t="s">
        <v>719</v>
      </c>
    </row>
    <row r="16" spans="1:3" s="52" customFormat="1" ht="28.8">
      <c r="A16" s="264" t="s">
        <v>2370</v>
      </c>
      <c r="B16" s="88" t="s">
        <v>2091</v>
      </c>
      <c r="C16" s="257" t="s">
        <v>719</v>
      </c>
    </row>
    <row r="17" spans="1:26" s="52" customFormat="1" ht="43.2">
      <c r="A17" s="264" t="s">
        <v>2371</v>
      </c>
      <c r="B17" s="87" t="s">
        <v>2362</v>
      </c>
      <c r="C17" s="257" t="s">
        <v>2111</v>
      </c>
    </row>
    <row r="18" spans="1:26" s="36" customFormat="1" ht="28.8">
      <c r="A18" s="255" t="s">
        <v>2372</v>
      </c>
      <c r="B18" s="84" t="s">
        <v>737</v>
      </c>
      <c r="C18" s="265" t="s">
        <v>719</v>
      </c>
      <c r="D18" s="48"/>
      <c r="E18" s="49"/>
      <c r="F18" s="49"/>
      <c r="G18" s="49"/>
      <c r="H18" s="49"/>
      <c r="I18" s="49"/>
      <c r="J18" s="49"/>
      <c r="K18" s="49"/>
      <c r="L18" s="49"/>
      <c r="M18" s="49"/>
      <c r="N18" s="49"/>
      <c r="O18" s="49"/>
      <c r="P18" s="49"/>
      <c r="Q18" s="49"/>
      <c r="R18" s="49"/>
      <c r="S18" s="49"/>
      <c r="T18" s="49"/>
      <c r="U18" s="49"/>
      <c r="V18" s="49"/>
      <c r="W18" s="49"/>
      <c r="X18" s="49"/>
      <c r="Y18" s="49"/>
      <c r="Z18" s="49"/>
    </row>
    <row r="19" spans="1:26" s="36" customFormat="1" ht="72">
      <c r="A19" s="266" t="s">
        <v>2373</v>
      </c>
      <c r="B19" s="84" t="s">
        <v>2123</v>
      </c>
      <c r="C19" s="265" t="s">
        <v>719</v>
      </c>
      <c r="D19" s="48"/>
      <c r="E19" s="49"/>
      <c r="F19" s="49"/>
      <c r="G19" s="49"/>
      <c r="H19" s="49"/>
      <c r="I19" s="49"/>
      <c r="J19" s="49"/>
      <c r="K19" s="49"/>
      <c r="L19" s="49"/>
      <c r="M19" s="49"/>
      <c r="N19" s="49"/>
      <c r="O19" s="49"/>
      <c r="P19" s="49"/>
      <c r="Q19" s="49"/>
      <c r="R19" s="49"/>
      <c r="S19" s="49"/>
      <c r="T19" s="49"/>
      <c r="U19" s="49"/>
      <c r="V19" s="49"/>
      <c r="W19" s="49"/>
      <c r="X19" s="49"/>
      <c r="Y19" s="49"/>
      <c r="Z19" s="49"/>
    </row>
    <row r="20" spans="1:26" s="36" customFormat="1" ht="15.75" customHeight="1">
      <c r="A20" s="93"/>
      <c r="B20" s="93"/>
      <c r="C20" s="93"/>
    </row>
  </sheetData>
  <sheetProtection password="D2CD" sheet="1" objects="1" scenarios="1"/>
  <mergeCells count="6">
    <mergeCell ref="C9:C10"/>
    <mergeCell ref="C11:C12"/>
    <mergeCell ref="A11:A12"/>
    <mergeCell ref="C6:C7"/>
    <mergeCell ref="A6:A7"/>
    <mergeCell ref="A9:A1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zoomScale="95" zoomScaleNormal="95" workbookViewId="0"/>
  </sheetViews>
  <sheetFormatPr defaultRowHeight="13.2"/>
  <cols>
    <col min="1" max="1" width="40.6640625" customWidth="1"/>
    <col min="2" max="2" width="21" style="54" customWidth="1"/>
    <col min="3" max="3" width="19" style="54" customWidth="1"/>
    <col min="4" max="4" width="19.6640625" style="54" customWidth="1"/>
    <col min="5" max="5" width="21.109375" style="54" customWidth="1"/>
    <col min="6" max="6" width="9.88671875" style="54" customWidth="1"/>
    <col min="7" max="7" width="13.33203125" style="54" customWidth="1"/>
    <col min="8" max="8" width="16.44140625" style="54" customWidth="1"/>
    <col min="9" max="9" width="12.6640625" style="54" customWidth="1"/>
    <col min="10" max="10" width="10.88671875" customWidth="1"/>
  </cols>
  <sheetData>
    <row r="1" spans="1:10" ht="28.5" customHeight="1">
      <c r="A1" s="75" t="s">
        <v>2121</v>
      </c>
      <c r="B1" s="379" t="s">
        <v>2107</v>
      </c>
      <c r="C1" s="380"/>
      <c r="D1" s="381"/>
      <c r="E1" s="382" t="s">
        <v>2374</v>
      </c>
      <c r="F1" s="383"/>
      <c r="G1" s="383"/>
      <c r="H1" s="383"/>
    </row>
    <row r="2" spans="1:10">
      <c r="A2" s="76">
        <f>'3.  Sci. Lit. Database Tool'!E7</f>
        <v>0</v>
      </c>
    </row>
    <row r="4" spans="1:10" ht="86.4">
      <c r="A4" s="37" t="s">
        <v>0</v>
      </c>
      <c r="B4" s="67" t="s">
        <v>2112</v>
      </c>
      <c r="C4" s="67" t="s">
        <v>2118</v>
      </c>
      <c r="D4" s="67" t="s">
        <v>2108</v>
      </c>
      <c r="E4" s="67" t="s">
        <v>2385</v>
      </c>
      <c r="F4" s="67" t="s">
        <v>2332</v>
      </c>
      <c r="G4" s="67" t="s">
        <v>2333</v>
      </c>
      <c r="H4" s="67" t="s">
        <v>2109</v>
      </c>
      <c r="I4" s="67" t="s">
        <v>2334</v>
      </c>
      <c r="J4" s="67" t="s">
        <v>2335</v>
      </c>
    </row>
    <row r="5" spans="1:10">
      <c r="A5" t="str">
        <f t="array" ref="A5">INDEX('11.  Severity'!A$2:A$1359, MATCH(0, COUNTIF($A$4:A4, '11.  Severity'!A$2:A$1359), 0))</f>
        <v>Aflatoxin (NS)</v>
      </c>
      <c r="B5" s="54" t="str">
        <f>IF(COUNTIFS('11.  Severity'!A$2:A$1359,A5,'11.  Severity'!B$2:B$1359,A$2, '11.  Severity'!E$2:E$1359,"YES"), "YES", IF(COUNTIFS('11.  Severity'!A$2:A$1359,A5,'11.  Severity'!B$2:B$1359,A$2, '11.  Severity'!E$2:E$1359,"UNK"), "UNK", "NO"))</f>
        <v>NO</v>
      </c>
      <c r="C5" s="54" t="str">
        <f>IF(COUNTIFS('11.  Severity'!A$2:A$1359,A5,'11.  Severity'!B$2:B$1359,A$2, '11.  Severity'!F$2:F$1359,"YES"), "YES", IF(COUNTIFS('11.  Severity'!A$2:A$1359,A5,'11.  Severity'!B$2:B$1359,A$2, '11.  Severity'!F$2:F$1359,"UNK"), "UNK", "NO"))</f>
        <v>NO</v>
      </c>
      <c r="D5" s="54" t="str">
        <f>IF(COUNTIFS('11.  Severity'!A$2:A$1359,A5,'11.  Severity'!B$2:B$1359,A$2, '11.  Severity'!H$2:H$1359,"YES"), "YES", "NO")</f>
        <v>NO</v>
      </c>
      <c r="E5" s="54" t="str">
        <f>IF(COUNTIFS('11.  Severity'!A$2:A$1359,A5,'11.  Severity'!B$2:B$1359,A$2, '11.  Severity'!I$2:I$1359,"YES"), "YES", "NO")</f>
        <v>NO</v>
      </c>
      <c r="F5" s="54">
        <f>SUM(IF(B5="YES",5,0),IF(C5="YES",15,0))</f>
        <v>0</v>
      </c>
      <c r="G5" s="54" t="str">
        <f>IF(F5=0, "LOW", IF(AND(F5=5), "MODERATE", IF(F5=20, "HIGH",)))</f>
        <v>LOW</v>
      </c>
      <c r="H5" s="54" t="str">
        <f>IF(COUNTIFS('11.  Severity'!$A$2:$A$1359, A5, '11.  Severity'!$B$2:$B$1359, A$2, '11.  Severity'!$D$2:$D$1359, 1),INDEX('11.  Severity'!$C$1:$C$1359,SUMPRODUCT(('11.  Severity'!$A$1:$A$1359=A5)*('11.  Severity'!$B$1:$B$1359=$A$2)*('11.  Severity'!$D$1:$D$1359=1)*ROW('11.  Severity'!$C$1:$C$1359)),), "")</f>
        <v/>
      </c>
      <c r="I5" s="54">
        <f>SUM(IF(D5="YES", 5, 0), IF(E5="YES", 15, 0))</f>
        <v>0</v>
      </c>
      <c r="J5" s="195" t="str">
        <f>IF(I5=0, "LOW", IF(AND(I5=5), "MODERATE", IF(I5=20, "HIGH",)))</f>
        <v>LOW</v>
      </c>
    </row>
    <row r="6" spans="1:10">
      <c r="A6" s="44" t="str">
        <f t="array" ref="A6">INDEX('11.  Severity'!A$2:A$1359, MATCH(0, COUNTIF($A$4:A5, '11.  Severity'!A$2:A$1359), 0))</f>
        <v>Aflatoxin B1</v>
      </c>
      <c r="B6" s="54" t="str">
        <f>IF(COUNTIFS('11.  Severity'!A$2:A$1359,A6,'11.  Severity'!B$2:B$1359,A$2, '11.  Severity'!E$2:E$1359,"YES"), "YES", IF(COUNTIFS('11.  Severity'!A$2:A$1359,A6,'11.  Severity'!B$2:B$1359,A$2, '11.  Severity'!E$2:E$1359,"UNK"), "UNK", "NO"))</f>
        <v>NO</v>
      </c>
      <c r="C6" s="54" t="str">
        <f>IF(COUNTIFS('11.  Severity'!A$2:A$1359,A6,'11.  Severity'!B$2:B$1359,A$2, '11.  Severity'!F$2:F$1359,"YES"), "YES", IF(COUNTIFS('11.  Severity'!A$2:A$1359,A6,'11.  Severity'!B$2:B$1359,A$2, '11.  Severity'!F$2:F$1359,"UNK"), "UNK", "NO"))</f>
        <v>NO</v>
      </c>
      <c r="D6" s="54" t="str">
        <f>IF(COUNTIFS('11.  Severity'!A$2:A$1359,A6,'11.  Severity'!B$2:B$1359,A$2, '11.  Severity'!H$2:H$1359,"YES"), "YES", "NO")</f>
        <v>NO</v>
      </c>
      <c r="E6" s="54" t="str">
        <f>IF(COUNTIFS('11.  Severity'!A$2:A$1359,A6,'11.  Severity'!B$2:B$1359,A$2, '11.  Severity'!I$2:I$1359,"YES"), "YES", "NO")</f>
        <v>NO</v>
      </c>
      <c r="F6" s="54">
        <f t="shared" ref="F6:F69" si="0">SUM(IF(B6="YES",5,0),IF(C6="YES",15,0))</f>
        <v>0</v>
      </c>
      <c r="G6" s="54" t="str">
        <f t="shared" ref="G6:G69" si="1">IF(F6=0, "LOW", IF(AND(F6=5), "MODERATE", IF(F6=20, "HIGH",)))</f>
        <v>LOW</v>
      </c>
      <c r="H6" s="54" t="str">
        <f>IF(COUNTIFS('11.  Severity'!$A$2:$A$1359, A6, '11.  Severity'!$B$2:$B$1359, A$2, '11.  Severity'!$D$2:$D$1359, 1),INDEX('11.  Severity'!$C$1:$C$1359,SUMPRODUCT(('11.  Severity'!$A$1:$A$1359=A6)*('11.  Severity'!$B$1:$B$1359=$A$2)*('11.  Severity'!$D$1:$D$1359=1)*ROW('11.  Severity'!$C$1:$C$1359)),), "")</f>
        <v/>
      </c>
      <c r="I6" s="54">
        <f t="shared" ref="I6:I69" si="2">SUM(IF(D6="YES", 5, 0), IF(E6="YES", 15, 0))</f>
        <v>0</v>
      </c>
      <c r="J6" s="195" t="str">
        <f t="shared" ref="J6:J69" si="3">IF(I6=0, "LOW", IF(AND(I6=5), "MODERATE", IF(I6=20, "HIGH",)))</f>
        <v>LOW</v>
      </c>
    </row>
    <row r="7" spans="1:10">
      <c r="A7" s="44" t="str">
        <f t="array" ref="A7">INDEX('11.  Severity'!A$2:A$1359, MATCH(0, COUNTIF($A$4:A6, '11.  Severity'!A$2:A$1359), 0))</f>
        <v>Alkaloids - ergot</v>
      </c>
      <c r="B7" s="54" t="str">
        <f>IF(COUNTIFS('11.  Severity'!A$2:A$1359,A7,'11.  Severity'!B$2:B$1359,A$2, '11.  Severity'!E$2:E$1359,"YES"), "YES", IF(COUNTIFS('11.  Severity'!A$2:A$1359,A7,'11.  Severity'!B$2:B$1359,A$2, '11.  Severity'!E$2:E$1359,"UNK"), "UNK", "NO"))</f>
        <v>NO</v>
      </c>
      <c r="C7" s="54" t="str">
        <f>IF(COUNTIFS('11.  Severity'!A$2:A$1359,A7,'11.  Severity'!B$2:B$1359,A$2, '11.  Severity'!F$2:F$1359,"YES"), "YES", IF(COUNTIFS('11.  Severity'!A$2:A$1359,A7,'11.  Severity'!B$2:B$1359,A$2, '11.  Severity'!F$2:F$1359,"UNK"), "UNK", "NO"))</f>
        <v>NO</v>
      </c>
      <c r="D7" s="54" t="str">
        <f>IF(COUNTIFS('11.  Severity'!A$2:A$1359,A7,'11.  Severity'!B$2:B$1359,A$2, '11.  Severity'!H$2:H$1359,"YES"), "YES", "NO")</f>
        <v>NO</v>
      </c>
      <c r="E7" s="54" t="str">
        <f>IF(COUNTIFS('11.  Severity'!A$2:A$1359,A7,'11.  Severity'!B$2:B$1359,A$2, '11.  Severity'!I$2:I$1359,"YES"), "YES", "NO")</f>
        <v>NO</v>
      </c>
      <c r="F7" s="54">
        <f t="shared" si="0"/>
        <v>0</v>
      </c>
      <c r="G7" s="54" t="str">
        <f t="shared" si="1"/>
        <v>LOW</v>
      </c>
      <c r="H7" s="54" t="str">
        <f>IF(COUNTIFS('11.  Severity'!$A$2:$A$1359, A7, '11.  Severity'!$B$2:$B$1359, A$2, '11.  Severity'!$D$2:$D$1359, 1),INDEX('11.  Severity'!$C$1:$C$1359,SUMPRODUCT(('11.  Severity'!$A$1:$A$1359=A7)*('11.  Severity'!$B$1:$B$1359=$A$2)*('11.  Severity'!$D$1:$D$1359=1)*ROW('11.  Severity'!$C$1:$C$1359)),), "")</f>
        <v/>
      </c>
      <c r="I7" s="54">
        <f t="shared" si="2"/>
        <v>0</v>
      </c>
      <c r="J7" s="195" t="str">
        <f t="shared" si="3"/>
        <v>LOW</v>
      </c>
    </row>
    <row r="8" spans="1:10">
      <c r="A8" s="44" t="str">
        <f t="array" ref="A8">INDEX('11.  Severity'!A$2:A$1359, MATCH(0, COUNTIF($A$4:A7, '11.  Severity'!A$2:A$1359), 0))</f>
        <v>Aluminum</v>
      </c>
      <c r="B8" s="54" t="str">
        <f>IF(COUNTIFS('11.  Severity'!A$2:A$1359,A8,'11.  Severity'!B$2:B$1359,A$2, '11.  Severity'!E$2:E$1359,"YES"), "YES", IF(COUNTIFS('11.  Severity'!A$2:A$1359,A8,'11.  Severity'!B$2:B$1359,A$2, '11.  Severity'!E$2:E$1359,"UNK"), "UNK", "NO"))</f>
        <v>NO</v>
      </c>
      <c r="C8" s="54" t="str">
        <f>IF(COUNTIFS('11.  Severity'!A$2:A$1359,A8,'11.  Severity'!B$2:B$1359,A$2, '11.  Severity'!F$2:F$1359,"YES"), "YES", IF(COUNTIFS('11.  Severity'!A$2:A$1359,A8,'11.  Severity'!B$2:B$1359,A$2, '11.  Severity'!F$2:F$1359,"UNK"), "UNK", "NO"))</f>
        <v>NO</v>
      </c>
      <c r="D8" s="54" t="str">
        <f>IF(COUNTIFS('11.  Severity'!A$2:A$1359,A8,'11.  Severity'!B$2:B$1359,A$2, '11.  Severity'!H$2:H$1359,"YES"), "YES", "NO")</f>
        <v>NO</v>
      </c>
      <c r="E8" s="54" t="str">
        <f>IF(COUNTIFS('11.  Severity'!A$2:A$1359,A8,'11.  Severity'!B$2:B$1359,A$2, '11.  Severity'!I$2:I$1359,"YES"), "YES", "NO")</f>
        <v>NO</v>
      </c>
      <c r="F8" s="54">
        <f t="shared" si="0"/>
        <v>0</v>
      </c>
      <c r="G8" s="54" t="str">
        <f t="shared" si="1"/>
        <v>LOW</v>
      </c>
      <c r="H8" s="54" t="str">
        <f>IF(COUNTIFS('11.  Severity'!$A$2:$A$1359, A8, '11.  Severity'!$B$2:$B$1359, A$2, '11.  Severity'!$D$2:$D$1359, 1),INDEX('11.  Severity'!$C$1:$C$1359,SUMPRODUCT(('11.  Severity'!$A$1:$A$1359=A8)*('11.  Severity'!$B$1:$B$1359=$A$2)*('11.  Severity'!$D$1:$D$1359=1)*ROW('11.  Severity'!$C$1:$C$1359)),), "")</f>
        <v/>
      </c>
      <c r="I8" s="54">
        <f t="shared" si="2"/>
        <v>0</v>
      </c>
      <c r="J8" s="195" t="str">
        <f t="shared" si="3"/>
        <v>LOW</v>
      </c>
    </row>
    <row r="9" spans="1:10">
      <c r="A9" s="44" t="str">
        <f t="array" ref="A9">INDEX('11.  Severity'!A$2:A$1359, MATCH(0, COUNTIF($A$4:A8, '11.  Severity'!A$2:A$1359), 0))</f>
        <v>Arsenic</v>
      </c>
      <c r="B9" s="54" t="str">
        <f>IF(COUNTIFS('11.  Severity'!A$2:A$1359,A9,'11.  Severity'!B$2:B$1359,A$2, '11.  Severity'!E$2:E$1359,"YES"), "YES", IF(COUNTIFS('11.  Severity'!A$2:A$1359,A9,'11.  Severity'!B$2:B$1359,A$2, '11.  Severity'!E$2:E$1359,"UNK"), "UNK", "NO"))</f>
        <v>NO</v>
      </c>
      <c r="C9" s="54" t="str">
        <f>IF(COUNTIFS('11.  Severity'!A$2:A$1359,A9,'11.  Severity'!B$2:B$1359,A$2, '11.  Severity'!F$2:F$1359,"YES"), "YES", IF(COUNTIFS('11.  Severity'!A$2:A$1359,A9,'11.  Severity'!B$2:B$1359,A$2, '11.  Severity'!F$2:F$1359,"UNK"), "UNK", "NO"))</f>
        <v>NO</v>
      </c>
      <c r="D9" s="54" t="str">
        <f>IF(COUNTIFS('11.  Severity'!A$2:A$1359,A9,'11.  Severity'!B$2:B$1359,A$2, '11.  Severity'!H$2:H$1359,"YES"), "YES", "NO")</f>
        <v>NO</v>
      </c>
      <c r="E9" s="54" t="str">
        <f>IF(COUNTIFS('11.  Severity'!A$2:A$1359,A9,'11.  Severity'!B$2:B$1359,A$2, '11.  Severity'!I$2:I$1359,"YES"), "YES", "NO")</f>
        <v>NO</v>
      </c>
      <c r="F9" s="54">
        <f t="shared" si="0"/>
        <v>0</v>
      </c>
      <c r="G9" s="54" t="str">
        <f t="shared" si="1"/>
        <v>LOW</v>
      </c>
      <c r="H9" s="54" t="str">
        <f>IF(COUNTIFS('11.  Severity'!$A$2:$A$1359, A9, '11.  Severity'!$B$2:$B$1359, A$2, '11.  Severity'!$D$2:$D$1359, 1),INDEX('11.  Severity'!$C$1:$C$1359,SUMPRODUCT(('11.  Severity'!$A$1:$A$1359=A9)*('11.  Severity'!$B$1:$B$1359=$A$2)*('11.  Severity'!$D$1:$D$1359=1)*ROW('11.  Severity'!$C$1:$C$1359)),), "")</f>
        <v/>
      </c>
      <c r="I9" s="54">
        <f t="shared" si="2"/>
        <v>0</v>
      </c>
      <c r="J9" s="195" t="str">
        <f t="shared" si="3"/>
        <v>LOW</v>
      </c>
    </row>
    <row r="10" spans="1:10">
      <c r="A10" s="44" t="str">
        <f t="array" ref="A10">INDEX('11.  Severity'!A$2:A$1359, MATCH(0, COUNTIF($A$4:A9, '11.  Severity'!A$2:A$1359), 0))</f>
        <v>Cadmium</v>
      </c>
      <c r="B10" s="54" t="str">
        <f>IF(COUNTIFS('11.  Severity'!A$2:A$1359,A10,'11.  Severity'!B$2:B$1359,A$2, '11.  Severity'!E$2:E$1359,"YES"), "YES", IF(COUNTIFS('11.  Severity'!A$2:A$1359,A10,'11.  Severity'!B$2:B$1359,A$2, '11.  Severity'!E$2:E$1359,"UNK"), "UNK", "NO"))</f>
        <v>NO</v>
      </c>
      <c r="C10" s="54" t="str">
        <f>IF(COUNTIFS('11.  Severity'!A$2:A$1359,A10,'11.  Severity'!B$2:B$1359,A$2, '11.  Severity'!F$2:F$1359,"YES"), "YES", IF(COUNTIFS('11.  Severity'!A$2:A$1359,A10,'11.  Severity'!B$2:B$1359,A$2, '11.  Severity'!F$2:F$1359,"UNK"), "UNK", "NO"))</f>
        <v>NO</v>
      </c>
      <c r="D10" s="54" t="str">
        <f>IF(COUNTIFS('11.  Severity'!A$2:A$1359,A10,'11.  Severity'!B$2:B$1359,A$2, '11.  Severity'!H$2:H$1359,"YES"), "YES", "NO")</f>
        <v>NO</v>
      </c>
      <c r="E10" s="54" t="str">
        <f>IF(COUNTIFS('11.  Severity'!A$2:A$1359,A10,'11.  Severity'!B$2:B$1359,A$2, '11.  Severity'!I$2:I$1359,"YES"), "YES", "NO")</f>
        <v>NO</v>
      </c>
      <c r="F10" s="54">
        <f t="shared" si="0"/>
        <v>0</v>
      </c>
      <c r="G10" s="54" t="str">
        <f t="shared" si="1"/>
        <v>LOW</v>
      </c>
      <c r="H10" s="54" t="str">
        <f>IF(COUNTIFS('11.  Severity'!$A$2:$A$1359, A10, '11.  Severity'!$B$2:$B$1359, A$2, '11.  Severity'!$D$2:$D$1359, 1),INDEX('11.  Severity'!$C$1:$C$1359,SUMPRODUCT(('11.  Severity'!$A$1:$A$1359=A10)*('11.  Severity'!$B$1:$B$1359=$A$2)*('11.  Severity'!$D$1:$D$1359=1)*ROW('11.  Severity'!$C$1:$C$1359)),), "")</f>
        <v/>
      </c>
      <c r="I10" s="54">
        <f t="shared" si="2"/>
        <v>0</v>
      </c>
      <c r="J10" s="195" t="str">
        <f t="shared" si="3"/>
        <v>LOW</v>
      </c>
    </row>
    <row r="11" spans="1:10">
      <c r="A11" s="44" t="str">
        <f t="array" ref="A11">INDEX('11.  Severity'!A$2:A$1359, MATCH(0, COUNTIF($A$4:A10, '11.  Severity'!A$2:A$1359), 0))</f>
        <v>Calcium (Deficiency)</v>
      </c>
      <c r="B11" s="54" t="str">
        <f>IF(COUNTIFS('11.  Severity'!A$2:A$1359,A11,'11.  Severity'!B$2:B$1359,A$2, '11.  Severity'!E$2:E$1359,"YES"), "YES", IF(COUNTIFS('11.  Severity'!A$2:A$1359,A11,'11.  Severity'!B$2:B$1359,A$2, '11.  Severity'!E$2:E$1359,"UNK"), "UNK", "NO"))</f>
        <v>NO</v>
      </c>
      <c r="C11" s="54" t="str">
        <f>IF(COUNTIFS('11.  Severity'!A$2:A$1359,A11,'11.  Severity'!B$2:B$1359,A$2, '11.  Severity'!F$2:F$1359,"YES"), "YES", IF(COUNTIFS('11.  Severity'!A$2:A$1359,A11,'11.  Severity'!B$2:B$1359,A$2, '11.  Severity'!F$2:F$1359,"UNK"), "UNK", "NO"))</f>
        <v>NO</v>
      </c>
      <c r="D11" s="54" t="str">
        <f>IF(COUNTIFS('11.  Severity'!A$2:A$1359,A11,'11.  Severity'!B$2:B$1359,A$2, '11.  Severity'!H$2:H$1359,"YES"), "YES", "NO")</f>
        <v>NO</v>
      </c>
      <c r="E11" s="54" t="str">
        <f>IF(COUNTIFS('11.  Severity'!A$2:A$1359,A11,'11.  Severity'!B$2:B$1359,A$2, '11.  Severity'!I$2:I$1359,"YES"), "YES", "NO")</f>
        <v>NO</v>
      </c>
      <c r="F11" s="54">
        <f t="shared" si="0"/>
        <v>0</v>
      </c>
      <c r="G11" s="54" t="str">
        <f t="shared" si="1"/>
        <v>LOW</v>
      </c>
      <c r="H11" s="54" t="str">
        <f>IF(COUNTIFS('11.  Severity'!$A$2:$A$1359, A11, '11.  Severity'!$B$2:$B$1359, A$2, '11.  Severity'!$D$2:$D$1359, 1),INDEX('11.  Severity'!$C$1:$C$1359,SUMPRODUCT(('11.  Severity'!$A$1:$A$1359=A11)*('11.  Severity'!$B$1:$B$1359=$A$2)*('11.  Severity'!$D$1:$D$1359=1)*ROW('11.  Severity'!$C$1:$C$1359)),), "")</f>
        <v/>
      </c>
      <c r="I11" s="54">
        <f t="shared" si="2"/>
        <v>0</v>
      </c>
      <c r="J11" s="195" t="str">
        <f t="shared" si="3"/>
        <v>LOW</v>
      </c>
    </row>
    <row r="12" spans="1:10">
      <c r="A12" s="44" t="str">
        <f t="array" ref="A12">INDEX('11.  Severity'!A$2:A$1359, MATCH(0, COUNTIF($A$4:A11, '11.  Severity'!A$2:A$1359), 0))</f>
        <v>Calcium (Excess)</v>
      </c>
      <c r="B12" s="54" t="str">
        <f>IF(COUNTIFS('11.  Severity'!A$2:A$1359,A12,'11.  Severity'!B$2:B$1359,A$2, '11.  Severity'!E$2:E$1359,"YES"), "YES", IF(COUNTIFS('11.  Severity'!A$2:A$1359,A12,'11.  Severity'!B$2:B$1359,A$2, '11.  Severity'!E$2:E$1359,"UNK"), "UNK", "NO"))</f>
        <v>NO</v>
      </c>
      <c r="C12" s="54" t="str">
        <f>IF(COUNTIFS('11.  Severity'!A$2:A$1359,A12,'11.  Severity'!B$2:B$1359,A$2, '11.  Severity'!F$2:F$1359,"YES"), "YES", IF(COUNTIFS('11.  Severity'!A$2:A$1359,A12,'11.  Severity'!B$2:B$1359,A$2, '11.  Severity'!F$2:F$1359,"UNK"), "UNK", "NO"))</f>
        <v>NO</v>
      </c>
      <c r="D12" s="54" t="str">
        <f>IF(COUNTIFS('11.  Severity'!A$2:A$1359,A12,'11.  Severity'!B$2:B$1359,A$2, '11.  Severity'!H$2:H$1359,"YES"), "YES", "NO")</f>
        <v>NO</v>
      </c>
      <c r="E12" s="54" t="str">
        <f>IF(COUNTIFS('11.  Severity'!A$2:A$1359,A12,'11.  Severity'!B$2:B$1359,A$2, '11.  Severity'!I$2:I$1359,"YES"), "YES", "NO")</f>
        <v>NO</v>
      </c>
      <c r="F12" s="54">
        <f t="shared" si="0"/>
        <v>0</v>
      </c>
      <c r="G12" s="54" t="str">
        <f t="shared" si="1"/>
        <v>LOW</v>
      </c>
      <c r="H12" s="54" t="str">
        <f>IF(COUNTIFS('11.  Severity'!$A$2:$A$1359, A12, '11.  Severity'!$B$2:$B$1359, A$2, '11.  Severity'!$D$2:$D$1359, 1),INDEX('11.  Severity'!$C$1:$C$1359,SUMPRODUCT(('11.  Severity'!$A$1:$A$1359=A12)*('11.  Severity'!$B$1:$B$1359=$A$2)*('11.  Severity'!$D$1:$D$1359=1)*ROW('11.  Severity'!$C$1:$C$1359)),), "")</f>
        <v/>
      </c>
      <c r="I12" s="54">
        <f t="shared" si="2"/>
        <v>0</v>
      </c>
      <c r="J12" s="195" t="str">
        <f t="shared" si="3"/>
        <v>LOW</v>
      </c>
    </row>
    <row r="13" spans="1:10">
      <c r="A13" s="44" t="str">
        <f t="array" ref="A13">INDEX('11.  Severity'!A$2:A$1359, MATCH(0, COUNTIF($A$4:A12, '11.  Severity'!A$2:A$1359), 0))</f>
        <v>Campylobacter</v>
      </c>
      <c r="B13" s="54" t="str">
        <f>IF(COUNTIFS('11.  Severity'!A$2:A$1359,A13,'11.  Severity'!B$2:B$1359,A$2, '11.  Severity'!E$2:E$1359,"YES"), "YES", IF(COUNTIFS('11.  Severity'!A$2:A$1359,A13,'11.  Severity'!B$2:B$1359,A$2, '11.  Severity'!E$2:E$1359,"UNK"), "UNK", "NO"))</f>
        <v>NO</v>
      </c>
      <c r="C13" s="54" t="str">
        <f>IF(COUNTIFS('11.  Severity'!A$2:A$1359,A13,'11.  Severity'!B$2:B$1359,A$2, '11.  Severity'!F$2:F$1359,"YES"), "YES", IF(COUNTIFS('11.  Severity'!A$2:A$1359,A13,'11.  Severity'!B$2:B$1359,A$2, '11.  Severity'!F$2:F$1359,"UNK"), "UNK", "NO"))</f>
        <v>NO</v>
      </c>
      <c r="D13" s="54" t="str">
        <f>IF(COUNTIFS('11.  Severity'!A$2:A$1359,A13,'11.  Severity'!B$2:B$1359,A$2, '11.  Severity'!H$2:H$1359,"YES"), "YES", "NO")</f>
        <v>NO</v>
      </c>
      <c r="E13" s="54" t="str">
        <f>IF(COUNTIFS('11.  Severity'!A$2:A$1359,A13,'11.  Severity'!B$2:B$1359,A$2, '11.  Severity'!I$2:I$1359,"YES"), "YES", "NO")</f>
        <v>NO</v>
      </c>
      <c r="F13" s="54">
        <f t="shared" si="0"/>
        <v>0</v>
      </c>
      <c r="G13" s="54" t="str">
        <f t="shared" si="1"/>
        <v>LOW</v>
      </c>
      <c r="H13" s="54" t="str">
        <f>IF(COUNTIFS('11.  Severity'!$A$2:$A$1359, A13, '11.  Severity'!$B$2:$B$1359, A$2, '11.  Severity'!$D$2:$D$1359, 1),INDEX('11.  Severity'!$C$1:$C$1359,SUMPRODUCT(('11.  Severity'!$A$1:$A$1359=A13)*('11.  Severity'!$B$1:$B$1359=$A$2)*('11.  Severity'!$D$1:$D$1359=1)*ROW('11.  Severity'!$C$1:$C$1359)),), "")</f>
        <v/>
      </c>
      <c r="I13" s="54">
        <f t="shared" si="2"/>
        <v>0</v>
      </c>
      <c r="J13" s="195" t="str">
        <f t="shared" si="3"/>
        <v>LOW</v>
      </c>
    </row>
    <row r="14" spans="1:10">
      <c r="A14" s="44" t="str">
        <f t="array" ref="A14">INDEX('11.  Severity'!A$2:A$1359, MATCH(0, COUNTIF($A$4:A13, '11.  Severity'!A$2:A$1359), 0))</f>
        <v>Carbadox</v>
      </c>
      <c r="B14" s="54" t="str">
        <f>IF(COUNTIFS('11.  Severity'!A$2:A$1359,A14,'11.  Severity'!B$2:B$1359,A$2, '11.  Severity'!E$2:E$1359,"YES"), "YES", IF(COUNTIFS('11.  Severity'!A$2:A$1359,A14,'11.  Severity'!B$2:B$1359,A$2, '11.  Severity'!E$2:E$1359,"UNK"), "UNK", "NO"))</f>
        <v>NO</v>
      </c>
      <c r="C14" s="54" t="str">
        <f>IF(COUNTIFS('11.  Severity'!A$2:A$1359,A14,'11.  Severity'!B$2:B$1359,A$2, '11.  Severity'!F$2:F$1359,"YES"), "YES", IF(COUNTIFS('11.  Severity'!A$2:A$1359,A14,'11.  Severity'!B$2:B$1359,A$2, '11.  Severity'!F$2:F$1359,"UNK"), "UNK", "NO"))</f>
        <v>NO</v>
      </c>
      <c r="D14" s="54" t="str">
        <f>IF(COUNTIFS('11.  Severity'!A$2:A$1359,A14,'11.  Severity'!B$2:B$1359,A$2, '11.  Severity'!H$2:H$1359,"YES"), "YES", "NO")</f>
        <v>NO</v>
      </c>
      <c r="E14" s="54" t="str">
        <f>IF(COUNTIFS('11.  Severity'!A$2:A$1359,A14,'11.  Severity'!B$2:B$1359,A$2, '11.  Severity'!I$2:I$1359,"YES"), "YES", "NO")</f>
        <v>NO</v>
      </c>
      <c r="F14" s="54">
        <f t="shared" si="0"/>
        <v>0</v>
      </c>
      <c r="G14" s="54" t="str">
        <f t="shared" si="1"/>
        <v>LOW</v>
      </c>
      <c r="H14" s="54" t="str">
        <f>IF(COUNTIFS('11.  Severity'!$A$2:$A$1359, A14, '11.  Severity'!$B$2:$B$1359, A$2, '11.  Severity'!$D$2:$D$1359, 1),INDEX('11.  Severity'!$C$1:$C$1359,SUMPRODUCT(('11.  Severity'!$A$1:$A$1359=A14)*('11.  Severity'!$B$1:$B$1359=$A$2)*('11.  Severity'!$D$1:$D$1359=1)*ROW('11.  Severity'!$C$1:$C$1359)),), "")</f>
        <v/>
      </c>
      <c r="I14" s="54">
        <f t="shared" si="2"/>
        <v>0</v>
      </c>
      <c r="J14" s="195" t="str">
        <f t="shared" si="3"/>
        <v>LOW</v>
      </c>
    </row>
    <row r="15" spans="1:10">
      <c r="A15" s="44" t="str">
        <f t="array" ref="A15">INDEX('11.  Severity'!A$2:A$1359, MATCH(0, COUNTIF($A$4:A14, '11.  Severity'!A$2:A$1359), 0))</f>
        <v>Chlordane</v>
      </c>
      <c r="B15" s="54" t="str">
        <f>IF(COUNTIFS('11.  Severity'!A$2:A$1359,A15,'11.  Severity'!B$2:B$1359,A$2, '11.  Severity'!E$2:E$1359,"YES"), "YES", IF(COUNTIFS('11.  Severity'!A$2:A$1359,A15,'11.  Severity'!B$2:B$1359,A$2, '11.  Severity'!E$2:E$1359,"UNK"), "UNK", "NO"))</f>
        <v>NO</v>
      </c>
      <c r="C15" s="54" t="str">
        <f>IF(COUNTIFS('11.  Severity'!A$2:A$1359,A15,'11.  Severity'!B$2:B$1359,A$2, '11.  Severity'!F$2:F$1359,"YES"), "YES", IF(COUNTIFS('11.  Severity'!A$2:A$1359,A15,'11.  Severity'!B$2:B$1359,A$2, '11.  Severity'!F$2:F$1359,"UNK"), "UNK", "NO"))</f>
        <v>NO</v>
      </c>
      <c r="D15" s="54" t="str">
        <f>IF(COUNTIFS('11.  Severity'!A$2:A$1359,A15,'11.  Severity'!B$2:B$1359,A$2, '11.  Severity'!H$2:H$1359,"YES"), "YES", "NO")</f>
        <v>NO</v>
      </c>
      <c r="E15" s="54" t="str">
        <f>IF(COUNTIFS('11.  Severity'!A$2:A$1359,A15,'11.  Severity'!B$2:B$1359,A$2, '11.  Severity'!I$2:I$1359,"YES"), "YES", "NO")</f>
        <v>NO</v>
      </c>
      <c r="F15" s="54">
        <f t="shared" si="0"/>
        <v>0</v>
      </c>
      <c r="G15" s="54" t="str">
        <f t="shared" si="1"/>
        <v>LOW</v>
      </c>
      <c r="H15" s="54" t="str">
        <f>IF(COUNTIFS('11.  Severity'!$A$2:$A$1359, A15, '11.  Severity'!$B$2:$B$1359, A$2, '11.  Severity'!$D$2:$D$1359, 1),INDEX('11.  Severity'!$C$1:$C$1359,SUMPRODUCT(('11.  Severity'!$A$1:$A$1359=A15)*('11.  Severity'!$B$1:$B$1359=$A$2)*('11.  Severity'!$D$1:$D$1359=1)*ROW('11.  Severity'!$C$1:$C$1359)),), "")</f>
        <v/>
      </c>
      <c r="I15" s="54">
        <f t="shared" si="2"/>
        <v>0</v>
      </c>
      <c r="J15" s="195" t="str">
        <f t="shared" si="3"/>
        <v>LOW</v>
      </c>
    </row>
    <row r="16" spans="1:10">
      <c r="A16" s="44" t="str">
        <f t="array" ref="A16">INDEX('11.  Severity'!A$2:A$1359, MATCH(0, COUNTIF($A$4:A15, '11.  Severity'!A$2:A$1359), 0))</f>
        <v>Chlorinated furans</v>
      </c>
      <c r="B16" s="54" t="str">
        <f>IF(COUNTIFS('11.  Severity'!A$2:A$1359,A16,'11.  Severity'!B$2:B$1359,A$2, '11.  Severity'!E$2:E$1359,"YES"), "YES", IF(COUNTIFS('11.  Severity'!A$2:A$1359,A16,'11.  Severity'!B$2:B$1359,A$2, '11.  Severity'!E$2:E$1359,"UNK"), "UNK", "NO"))</f>
        <v>NO</v>
      </c>
      <c r="C16" s="54" t="str">
        <f>IF(COUNTIFS('11.  Severity'!A$2:A$1359,A16,'11.  Severity'!B$2:B$1359,A$2, '11.  Severity'!F$2:F$1359,"YES"), "YES", IF(COUNTIFS('11.  Severity'!A$2:A$1359,A16,'11.  Severity'!B$2:B$1359,A$2, '11.  Severity'!F$2:F$1359,"UNK"), "UNK", "NO"))</f>
        <v>NO</v>
      </c>
      <c r="D16" s="54" t="str">
        <f>IF(COUNTIFS('11.  Severity'!A$2:A$1359,A16,'11.  Severity'!B$2:B$1359,A$2, '11.  Severity'!H$2:H$1359,"YES"), "YES", "NO")</f>
        <v>NO</v>
      </c>
      <c r="E16" s="54" t="str">
        <f>IF(COUNTIFS('11.  Severity'!A$2:A$1359,A16,'11.  Severity'!B$2:B$1359,A$2, '11.  Severity'!I$2:I$1359,"YES"), "YES", "NO")</f>
        <v>NO</v>
      </c>
      <c r="F16" s="54">
        <f t="shared" si="0"/>
        <v>0</v>
      </c>
      <c r="G16" s="54" t="str">
        <f t="shared" si="1"/>
        <v>LOW</v>
      </c>
      <c r="H16" s="54" t="str">
        <f>IF(COUNTIFS('11.  Severity'!$A$2:$A$1359, A16, '11.  Severity'!$B$2:$B$1359, A$2, '11.  Severity'!$D$2:$D$1359, 1),INDEX('11.  Severity'!$C$1:$C$1359,SUMPRODUCT(('11.  Severity'!$A$1:$A$1359=A16)*('11.  Severity'!$B$1:$B$1359=$A$2)*('11.  Severity'!$D$1:$D$1359=1)*ROW('11.  Severity'!$C$1:$C$1359)),), "")</f>
        <v/>
      </c>
      <c r="I16" s="54">
        <f t="shared" si="2"/>
        <v>0</v>
      </c>
      <c r="J16" s="195" t="str">
        <f t="shared" si="3"/>
        <v>LOW</v>
      </c>
    </row>
    <row r="17" spans="1:10">
      <c r="A17" s="44" t="str">
        <f t="array" ref="A17">INDEX('11.  Severity'!A$2:A$1359, MATCH(0, COUNTIF($A$4:A16, '11.  Severity'!A$2:A$1359), 0))</f>
        <v>Chromium</v>
      </c>
      <c r="B17" s="54" t="str">
        <f>IF(COUNTIFS('11.  Severity'!A$2:A$1359,A17,'11.  Severity'!B$2:B$1359,A$2, '11.  Severity'!E$2:E$1359,"YES"), "YES", IF(COUNTIFS('11.  Severity'!A$2:A$1359,A17,'11.  Severity'!B$2:B$1359,A$2, '11.  Severity'!E$2:E$1359,"UNK"), "UNK", "NO"))</f>
        <v>NO</v>
      </c>
      <c r="C17" s="54" t="str">
        <f>IF(COUNTIFS('11.  Severity'!A$2:A$1359,A17,'11.  Severity'!B$2:B$1359,A$2, '11.  Severity'!F$2:F$1359,"YES"), "YES", IF(COUNTIFS('11.  Severity'!A$2:A$1359,A17,'11.  Severity'!B$2:B$1359,A$2, '11.  Severity'!F$2:F$1359,"UNK"), "UNK", "NO"))</f>
        <v>NO</v>
      </c>
      <c r="D17" s="54" t="str">
        <f>IF(COUNTIFS('11.  Severity'!A$2:A$1359,A17,'11.  Severity'!B$2:B$1359,A$2, '11.  Severity'!H$2:H$1359,"YES"), "YES", "NO")</f>
        <v>NO</v>
      </c>
      <c r="E17" s="54" t="str">
        <f>IF(COUNTIFS('11.  Severity'!A$2:A$1359,A17,'11.  Severity'!B$2:B$1359,A$2, '11.  Severity'!I$2:I$1359,"YES"), "YES", "NO")</f>
        <v>NO</v>
      </c>
      <c r="F17" s="54">
        <f t="shared" si="0"/>
        <v>0</v>
      </c>
      <c r="G17" s="54" t="str">
        <f t="shared" si="1"/>
        <v>LOW</v>
      </c>
      <c r="H17" s="54" t="str">
        <f>IF(COUNTIFS('11.  Severity'!$A$2:$A$1359, A17, '11.  Severity'!$B$2:$B$1359, A$2, '11.  Severity'!$D$2:$D$1359, 1),INDEX('11.  Severity'!$C$1:$C$1359,SUMPRODUCT(('11.  Severity'!$A$1:$A$1359=A17)*('11.  Severity'!$B$1:$B$1359=$A$2)*('11.  Severity'!$D$1:$D$1359=1)*ROW('11.  Severity'!$C$1:$C$1359)),), "")</f>
        <v/>
      </c>
      <c r="I17" s="54">
        <f t="shared" si="2"/>
        <v>0</v>
      </c>
      <c r="J17" s="195" t="str">
        <f t="shared" si="3"/>
        <v>LOW</v>
      </c>
    </row>
    <row r="18" spans="1:10">
      <c r="A18" s="44" t="str">
        <f t="array" ref="A18">INDEX('11.  Severity'!A$2:A$1359, MATCH(0, COUNTIF($A$4:A17, '11.  Severity'!A$2:A$1359), 0))</f>
        <v>Clostridium difficile</v>
      </c>
      <c r="B18" s="54" t="str">
        <f>IF(COUNTIFS('11.  Severity'!A$2:A$1359,A18,'11.  Severity'!B$2:B$1359,A$2, '11.  Severity'!E$2:E$1359,"YES"), "YES", IF(COUNTIFS('11.  Severity'!A$2:A$1359,A18,'11.  Severity'!B$2:B$1359,A$2, '11.  Severity'!E$2:E$1359,"UNK"), "UNK", "NO"))</f>
        <v>NO</v>
      </c>
      <c r="C18" s="54" t="str">
        <f>IF(COUNTIFS('11.  Severity'!A$2:A$1359,A18,'11.  Severity'!B$2:B$1359,A$2, '11.  Severity'!F$2:F$1359,"YES"), "YES", IF(COUNTIFS('11.  Severity'!A$2:A$1359,A18,'11.  Severity'!B$2:B$1359,A$2, '11.  Severity'!F$2:F$1359,"UNK"), "UNK", "NO"))</f>
        <v>NO</v>
      </c>
      <c r="D18" s="54" t="str">
        <f>IF(COUNTIFS('11.  Severity'!A$2:A$1359,A18,'11.  Severity'!B$2:B$1359,A$2, '11.  Severity'!H$2:H$1359,"YES"), "YES", "NO")</f>
        <v>NO</v>
      </c>
      <c r="E18" s="54" t="str">
        <f>IF(COUNTIFS('11.  Severity'!A$2:A$1359,A18,'11.  Severity'!B$2:B$1359,A$2, '11.  Severity'!I$2:I$1359,"YES"), "YES", "NO")</f>
        <v>NO</v>
      </c>
      <c r="F18" s="54">
        <f t="shared" si="0"/>
        <v>0</v>
      </c>
      <c r="G18" s="54" t="str">
        <f t="shared" si="1"/>
        <v>LOW</v>
      </c>
      <c r="H18" s="54" t="str">
        <f>IF(COUNTIFS('11.  Severity'!$A$2:$A$1359, A18, '11.  Severity'!$B$2:$B$1359, A$2, '11.  Severity'!$D$2:$D$1359, 1),INDEX('11.  Severity'!$C$1:$C$1359,SUMPRODUCT(('11.  Severity'!$A$1:$A$1359=A18)*('11.  Severity'!$B$1:$B$1359=$A$2)*('11.  Severity'!$D$1:$D$1359=1)*ROW('11.  Severity'!$C$1:$C$1359)),), "")</f>
        <v/>
      </c>
      <c r="I18" s="54">
        <f t="shared" si="2"/>
        <v>0</v>
      </c>
      <c r="J18" s="195" t="str">
        <f t="shared" si="3"/>
        <v>LOW</v>
      </c>
    </row>
    <row r="19" spans="1:10">
      <c r="A19" s="44" t="str">
        <f t="array" ref="A19">INDEX('11.  Severity'!A$2:A$1359, MATCH(0, COUNTIF($A$4:A18, '11.  Severity'!A$2:A$1359), 0))</f>
        <v>Cobalt</v>
      </c>
      <c r="B19" s="54" t="str">
        <f>IF(COUNTIFS('11.  Severity'!A$2:A$1359,A19,'11.  Severity'!B$2:B$1359,A$2, '11.  Severity'!E$2:E$1359,"YES"), "YES", IF(COUNTIFS('11.  Severity'!A$2:A$1359,A19,'11.  Severity'!B$2:B$1359,A$2, '11.  Severity'!E$2:E$1359,"UNK"), "UNK", "NO"))</f>
        <v>NO</v>
      </c>
      <c r="C19" s="54" t="str">
        <f>IF(COUNTIFS('11.  Severity'!A$2:A$1359,A19,'11.  Severity'!B$2:B$1359,A$2, '11.  Severity'!F$2:F$1359,"YES"), "YES", IF(COUNTIFS('11.  Severity'!A$2:A$1359,A19,'11.  Severity'!B$2:B$1359,A$2, '11.  Severity'!F$2:F$1359,"UNK"), "UNK", "NO"))</f>
        <v>NO</v>
      </c>
      <c r="D19" s="54" t="str">
        <f>IF(COUNTIFS('11.  Severity'!A$2:A$1359,A19,'11.  Severity'!B$2:B$1359,A$2, '11.  Severity'!H$2:H$1359,"YES"), "YES", "NO")</f>
        <v>NO</v>
      </c>
      <c r="E19" s="54" t="str">
        <f>IF(COUNTIFS('11.  Severity'!A$2:A$1359,A19,'11.  Severity'!B$2:B$1359,A$2, '11.  Severity'!I$2:I$1359,"YES"), "YES", "NO")</f>
        <v>NO</v>
      </c>
      <c r="F19" s="54">
        <f t="shared" si="0"/>
        <v>0</v>
      </c>
      <c r="G19" s="54" t="str">
        <f t="shared" si="1"/>
        <v>LOW</v>
      </c>
      <c r="H19" s="54" t="str">
        <f>IF(COUNTIFS('11.  Severity'!$A$2:$A$1359, A19, '11.  Severity'!$B$2:$B$1359, A$2, '11.  Severity'!$D$2:$D$1359, 1),INDEX('11.  Severity'!$C$1:$C$1359,SUMPRODUCT(('11.  Severity'!$A$1:$A$1359=A19)*('11.  Severity'!$B$1:$B$1359=$A$2)*('11.  Severity'!$D$1:$D$1359=1)*ROW('11.  Severity'!$C$1:$C$1359)),), "")</f>
        <v/>
      </c>
      <c r="I19" s="54">
        <f t="shared" si="2"/>
        <v>0</v>
      </c>
      <c r="J19" s="195" t="str">
        <f t="shared" si="3"/>
        <v>LOW</v>
      </c>
    </row>
    <row r="20" spans="1:10">
      <c r="A20" s="44" t="str">
        <f t="array" ref="A20">INDEX('11.  Severity'!A$2:A$1359, MATCH(0, COUNTIF($A$4:A19, '11.  Severity'!A$2:A$1359), 0))</f>
        <v>Copper</v>
      </c>
      <c r="B20" s="54" t="str">
        <f>IF(COUNTIFS('11.  Severity'!A$2:A$1359,A20,'11.  Severity'!B$2:B$1359,A$2, '11.  Severity'!E$2:E$1359,"YES"), "YES", IF(COUNTIFS('11.  Severity'!A$2:A$1359,A20,'11.  Severity'!B$2:B$1359,A$2, '11.  Severity'!E$2:E$1359,"UNK"), "UNK", "NO"))</f>
        <v>NO</v>
      </c>
      <c r="C20" s="54" t="str">
        <f>IF(COUNTIFS('11.  Severity'!A$2:A$1359,A20,'11.  Severity'!B$2:B$1359,A$2, '11.  Severity'!F$2:F$1359,"YES"), "YES", IF(COUNTIFS('11.  Severity'!A$2:A$1359,A20,'11.  Severity'!B$2:B$1359,A$2, '11.  Severity'!F$2:F$1359,"UNK"), "UNK", "NO"))</f>
        <v>NO</v>
      </c>
      <c r="D20" s="54" t="str">
        <f>IF(COUNTIFS('11.  Severity'!A$2:A$1359,A20,'11.  Severity'!B$2:B$1359,A$2, '11.  Severity'!H$2:H$1359,"YES"), "YES", "NO")</f>
        <v>NO</v>
      </c>
      <c r="E20" s="54" t="str">
        <f>IF(COUNTIFS('11.  Severity'!A$2:A$1359,A20,'11.  Severity'!B$2:B$1359,A$2, '11.  Severity'!I$2:I$1359,"YES"), "YES", "NO")</f>
        <v>NO</v>
      </c>
      <c r="F20" s="54">
        <f t="shared" si="0"/>
        <v>0</v>
      </c>
      <c r="G20" s="54" t="str">
        <f t="shared" si="1"/>
        <v>LOW</v>
      </c>
      <c r="H20" s="54" t="str">
        <f>IF(COUNTIFS('11.  Severity'!$A$2:$A$1359, A20, '11.  Severity'!$B$2:$B$1359, A$2, '11.  Severity'!$D$2:$D$1359, 1),INDEX('11.  Severity'!$C$1:$C$1359,SUMPRODUCT(('11.  Severity'!$A$1:$A$1359=A20)*('11.  Severity'!$B$1:$B$1359=$A$2)*('11.  Severity'!$D$1:$D$1359=1)*ROW('11.  Severity'!$C$1:$C$1359)),), "")</f>
        <v/>
      </c>
      <c r="I20" s="54">
        <f t="shared" si="2"/>
        <v>0</v>
      </c>
      <c r="J20" s="195" t="str">
        <f t="shared" si="3"/>
        <v>LOW</v>
      </c>
    </row>
    <row r="21" spans="1:10">
      <c r="A21" s="44" t="str">
        <f t="array" ref="A21">INDEX('11.  Severity'!A$2:A$1359, MATCH(0, COUNTIF($A$4:A20, '11.  Severity'!A$2:A$1359), 0))</f>
        <v>Cryptosporidium spp.</v>
      </c>
      <c r="B21" s="54" t="str">
        <f>IF(COUNTIFS('11.  Severity'!A$2:A$1359,A21,'11.  Severity'!B$2:B$1359,A$2, '11.  Severity'!E$2:E$1359,"YES"), "YES", IF(COUNTIFS('11.  Severity'!A$2:A$1359,A21,'11.  Severity'!B$2:B$1359,A$2, '11.  Severity'!E$2:E$1359,"UNK"), "UNK", "NO"))</f>
        <v>NO</v>
      </c>
      <c r="C21" s="54" t="str">
        <f>IF(COUNTIFS('11.  Severity'!A$2:A$1359,A21,'11.  Severity'!B$2:B$1359,A$2, '11.  Severity'!F$2:F$1359,"YES"), "YES", IF(COUNTIFS('11.  Severity'!A$2:A$1359,A21,'11.  Severity'!B$2:B$1359,A$2, '11.  Severity'!F$2:F$1359,"UNK"), "UNK", "NO"))</f>
        <v>NO</v>
      </c>
      <c r="D21" s="54" t="str">
        <f>IF(COUNTIFS('11.  Severity'!A$2:A$1359,A21,'11.  Severity'!B$2:B$1359,A$2, '11.  Severity'!H$2:H$1359,"YES"), "YES", "NO")</f>
        <v>NO</v>
      </c>
      <c r="E21" s="54" t="str">
        <f>IF(COUNTIFS('11.  Severity'!A$2:A$1359,A21,'11.  Severity'!B$2:B$1359,A$2, '11.  Severity'!I$2:I$1359,"YES"), "YES", "NO")</f>
        <v>NO</v>
      </c>
      <c r="F21" s="54">
        <f t="shared" si="0"/>
        <v>0</v>
      </c>
      <c r="G21" s="54" t="str">
        <f t="shared" si="1"/>
        <v>LOW</v>
      </c>
      <c r="H21" s="54" t="str">
        <f>IF(COUNTIFS('11.  Severity'!$A$2:$A$1359, A21, '11.  Severity'!$B$2:$B$1359, A$2, '11.  Severity'!$D$2:$D$1359, 1),INDEX('11.  Severity'!$C$1:$C$1359,SUMPRODUCT(('11.  Severity'!$A$1:$A$1359=A21)*('11.  Severity'!$B$1:$B$1359=$A$2)*('11.  Severity'!$D$1:$D$1359=1)*ROW('11.  Severity'!$C$1:$C$1359)),), "")</f>
        <v/>
      </c>
      <c r="I21" s="54">
        <f t="shared" si="2"/>
        <v>0</v>
      </c>
      <c r="J21" s="195" t="str">
        <f t="shared" si="3"/>
        <v>LOW</v>
      </c>
    </row>
    <row r="22" spans="1:10">
      <c r="A22" s="44" t="str">
        <f t="array" ref="A22">INDEX('11.  Severity'!A$2:A$1359, MATCH(0, COUNTIF($A$4:A21, '11.  Severity'!A$2:A$1359), 0))</f>
        <v>Deoxynivalenol</v>
      </c>
      <c r="B22" s="54" t="str">
        <f>IF(COUNTIFS('11.  Severity'!A$2:A$1359,A22,'11.  Severity'!B$2:B$1359,A$2, '11.  Severity'!E$2:E$1359,"YES"), "YES", IF(COUNTIFS('11.  Severity'!A$2:A$1359,A22,'11.  Severity'!B$2:B$1359,A$2, '11.  Severity'!E$2:E$1359,"UNK"), "UNK", "NO"))</f>
        <v>NO</v>
      </c>
      <c r="C22" s="54" t="str">
        <f>IF(COUNTIFS('11.  Severity'!A$2:A$1359,A22,'11.  Severity'!B$2:B$1359,A$2, '11.  Severity'!F$2:F$1359,"YES"), "YES", IF(COUNTIFS('11.  Severity'!A$2:A$1359,A22,'11.  Severity'!B$2:B$1359,A$2, '11.  Severity'!F$2:F$1359,"UNK"), "UNK", "NO"))</f>
        <v>NO</v>
      </c>
      <c r="D22" s="54" t="str">
        <f>IF(COUNTIFS('11.  Severity'!A$2:A$1359,A22,'11.  Severity'!B$2:B$1359,A$2, '11.  Severity'!H$2:H$1359,"YES"), "YES", "NO")</f>
        <v>NO</v>
      </c>
      <c r="E22" s="54" t="str">
        <f>IF(COUNTIFS('11.  Severity'!A$2:A$1359,A22,'11.  Severity'!B$2:B$1359,A$2, '11.  Severity'!I$2:I$1359,"YES"), "YES", "NO")</f>
        <v>NO</v>
      </c>
      <c r="F22" s="54">
        <f t="shared" si="0"/>
        <v>0</v>
      </c>
      <c r="G22" s="54" t="str">
        <f t="shared" si="1"/>
        <v>LOW</v>
      </c>
      <c r="H22" s="54" t="str">
        <f>IF(COUNTIFS('11.  Severity'!$A$2:$A$1359, A22, '11.  Severity'!$B$2:$B$1359, A$2, '11.  Severity'!$D$2:$D$1359, 1),INDEX('11.  Severity'!$C$1:$C$1359,SUMPRODUCT(('11.  Severity'!$A$1:$A$1359=A22)*('11.  Severity'!$B$1:$B$1359=$A$2)*('11.  Severity'!$D$1:$D$1359=1)*ROW('11.  Severity'!$C$1:$C$1359)),), "")</f>
        <v/>
      </c>
      <c r="I22" s="54">
        <f t="shared" si="2"/>
        <v>0</v>
      </c>
      <c r="J22" s="195" t="str">
        <f t="shared" si="3"/>
        <v>LOW</v>
      </c>
    </row>
    <row r="23" spans="1:10">
      <c r="A23" s="44" t="str">
        <f t="array" ref="A23">INDEX('11.  Severity'!A$2:A$1359, MATCH(0, COUNTIF($A$4:A22, '11.  Severity'!A$2:A$1359), 0))</f>
        <v xml:space="preserve">DDT+TDE+DDE </v>
      </c>
      <c r="B23" s="54" t="str">
        <f>IF(COUNTIFS('11.  Severity'!A$2:A$1359,A23,'11.  Severity'!B$2:B$1359,A$2, '11.  Severity'!E$2:E$1359,"YES"), "YES", IF(COUNTIFS('11.  Severity'!A$2:A$1359,A23,'11.  Severity'!B$2:B$1359,A$2, '11.  Severity'!E$2:E$1359,"UNK"), "UNK", "NO"))</f>
        <v>NO</v>
      </c>
      <c r="C23" s="54" t="str">
        <f>IF(COUNTIFS('11.  Severity'!A$2:A$1359,A23,'11.  Severity'!B$2:B$1359,A$2, '11.  Severity'!F$2:F$1359,"YES"), "YES", IF(COUNTIFS('11.  Severity'!A$2:A$1359,A23,'11.  Severity'!B$2:B$1359,A$2, '11.  Severity'!F$2:F$1359,"UNK"), "UNK", "NO"))</f>
        <v>NO</v>
      </c>
      <c r="D23" s="54" t="str">
        <f>IF(COUNTIFS('11.  Severity'!A$2:A$1359,A23,'11.  Severity'!B$2:B$1359,A$2, '11.  Severity'!H$2:H$1359,"YES"), "YES", "NO")</f>
        <v>NO</v>
      </c>
      <c r="E23" s="54" t="str">
        <f>IF(COUNTIFS('11.  Severity'!A$2:A$1359,A23,'11.  Severity'!B$2:B$1359,A$2, '11.  Severity'!I$2:I$1359,"YES"), "YES", "NO")</f>
        <v>NO</v>
      </c>
      <c r="F23" s="54">
        <f t="shared" si="0"/>
        <v>0</v>
      </c>
      <c r="G23" s="54" t="str">
        <f t="shared" si="1"/>
        <v>LOW</v>
      </c>
      <c r="H23" s="54" t="str">
        <f>IF(COUNTIFS('11.  Severity'!$A$2:$A$1359, A23, '11.  Severity'!$B$2:$B$1359, A$2, '11.  Severity'!$D$2:$D$1359, 1),INDEX('11.  Severity'!$C$1:$C$1359,SUMPRODUCT(('11.  Severity'!$A$1:$A$1359=A23)*('11.  Severity'!$B$1:$B$1359=$A$2)*('11.  Severity'!$D$1:$D$1359=1)*ROW('11.  Severity'!$C$1:$C$1359)),), "")</f>
        <v/>
      </c>
      <c r="I23" s="54">
        <f t="shared" si="2"/>
        <v>0</v>
      </c>
      <c r="J23" s="195" t="str">
        <f t="shared" si="3"/>
        <v>LOW</v>
      </c>
    </row>
    <row r="24" spans="1:10">
      <c r="A24" s="44" t="str">
        <f t="array" ref="A24">INDEX('11.  Severity'!A$2:A$1359, MATCH(0, COUNTIF($A$4:A23, '11.  Severity'!A$2:A$1359), 0))</f>
        <v>Dieldrin</v>
      </c>
      <c r="B24" s="54" t="str">
        <f>IF(COUNTIFS('11.  Severity'!A$2:A$1359,A24,'11.  Severity'!B$2:B$1359,A$2, '11.  Severity'!E$2:E$1359,"YES"), "YES", IF(COUNTIFS('11.  Severity'!A$2:A$1359,A24,'11.  Severity'!B$2:B$1359,A$2, '11.  Severity'!E$2:E$1359,"UNK"), "UNK", "NO"))</f>
        <v>NO</v>
      </c>
      <c r="C24" s="54" t="str">
        <f>IF(COUNTIFS('11.  Severity'!A$2:A$1359,A24,'11.  Severity'!B$2:B$1359,A$2, '11.  Severity'!F$2:F$1359,"YES"), "YES", IF(COUNTIFS('11.  Severity'!A$2:A$1359,A24,'11.  Severity'!B$2:B$1359,A$2, '11.  Severity'!F$2:F$1359,"UNK"), "UNK", "NO"))</f>
        <v>NO</v>
      </c>
      <c r="D24" s="54" t="str">
        <f>IF(COUNTIFS('11.  Severity'!A$2:A$1359,A24,'11.  Severity'!B$2:B$1359,A$2, '11.  Severity'!H$2:H$1359,"YES"), "YES", "NO")</f>
        <v>NO</v>
      </c>
      <c r="E24" s="54" t="str">
        <f>IF(COUNTIFS('11.  Severity'!A$2:A$1359,A24,'11.  Severity'!B$2:B$1359,A$2, '11.  Severity'!I$2:I$1359,"YES"), "YES", "NO")</f>
        <v>NO</v>
      </c>
      <c r="F24" s="54">
        <f t="shared" si="0"/>
        <v>0</v>
      </c>
      <c r="G24" s="54" t="str">
        <f t="shared" si="1"/>
        <v>LOW</v>
      </c>
      <c r="H24" s="54" t="str">
        <f>IF(COUNTIFS('11.  Severity'!$A$2:$A$1359, A24, '11.  Severity'!$B$2:$B$1359, A$2, '11.  Severity'!$D$2:$D$1359, 1),INDEX('11.  Severity'!$C$1:$C$1359,SUMPRODUCT(('11.  Severity'!$A$1:$A$1359=A24)*('11.  Severity'!$B$1:$B$1359=$A$2)*('11.  Severity'!$D$1:$D$1359=1)*ROW('11.  Severity'!$C$1:$C$1359)),), "")</f>
        <v/>
      </c>
      <c r="I24" s="54">
        <f t="shared" si="2"/>
        <v>0</v>
      </c>
      <c r="J24" s="195" t="str">
        <f t="shared" si="3"/>
        <v>LOW</v>
      </c>
    </row>
    <row r="25" spans="1:10">
      <c r="A25" s="44" t="str">
        <f t="array" ref="A25">INDEX('11.  Severity'!A$2:A$1359, MATCH(0, COUNTIF($A$4:A24, '11.  Severity'!A$2:A$1359), 0))</f>
        <v>Dioxins</v>
      </c>
      <c r="B25" s="54" t="str">
        <f>IF(COUNTIFS('11.  Severity'!A$2:A$1359,A25,'11.  Severity'!B$2:B$1359,A$2, '11.  Severity'!E$2:E$1359,"YES"), "YES", IF(COUNTIFS('11.  Severity'!A$2:A$1359,A25,'11.  Severity'!B$2:B$1359,A$2, '11.  Severity'!E$2:E$1359,"UNK"), "UNK", "NO"))</f>
        <v>NO</v>
      </c>
      <c r="C25" s="54" t="str">
        <f>IF(COUNTIFS('11.  Severity'!A$2:A$1359,A25,'11.  Severity'!B$2:B$1359,A$2, '11.  Severity'!F$2:F$1359,"YES"), "YES", IF(COUNTIFS('11.  Severity'!A$2:A$1359,A25,'11.  Severity'!B$2:B$1359,A$2, '11.  Severity'!F$2:F$1359,"UNK"), "UNK", "NO"))</f>
        <v>NO</v>
      </c>
      <c r="D25" s="54" t="str">
        <f>IF(COUNTIFS('11.  Severity'!A$2:A$1359,A25,'11.  Severity'!B$2:B$1359,A$2, '11.  Severity'!H$2:H$1359,"YES"), "YES", "NO")</f>
        <v>NO</v>
      </c>
      <c r="E25" s="54" t="str">
        <f>IF(COUNTIFS('11.  Severity'!A$2:A$1359,A25,'11.  Severity'!B$2:B$1359,A$2, '11.  Severity'!I$2:I$1359,"YES"), "YES", "NO")</f>
        <v>NO</v>
      </c>
      <c r="F25" s="54">
        <f t="shared" si="0"/>
        <v>0</v>
      </c>
      <c r="G25" s="54" t="str">
        <f t="shared" si="1"/>
        <v>LOW</v>
      </c>
      <c r="H25" s="54" t="str">
        <f>IF(COUNTIFS('11.  Severity'!$A$2:$A$1359, A25, '11.  Severity'!$B$2:$B$1359, A$2, '11.  Severity'!$D$2:$D$1359, 1),INDEX('11.  Severity'!$C$1:$C$1359,SUMPRODUCT(('11.  Severity'!$A$1:$A$1359=A25)*('11.  Severity'!$B$1:$B$1359=$A$2)*('11.  Severity'!$D$1:$D$1359=1)*ROW('11.  Severity'!$C$1:$C$1359)),), "")</f>
        <v/>
      </c>
      <c r="I25" s="54">
        <f t="shared" si="2"/>
        <v>0</v>
      </c>
      <c r="J25" s="195" t="str">
        <f t="shared" si="3"/>
        <v>LOW</v>
      </c>
    </row>
    <row r="26" spans="1:10">
      <c r="A26" s="44" t="str">
        <f t="array" ref="A26">INDEX('11.  Severity'!A$2:A$1359, MATCH(0, COUNTIF($A$4:A25, '11.  Severity'!A$2:A$1359), 0))</f>
        <v>Escherichia coli - STEC only</v>
      </c>
      <c r="B26" s="54" t="str">
        <f>IF(COUNTIFS('11.  Severity'!A$2:A$1359,A26,'11.  Severity'!B$2:B$1359,A$2, '11.  Severity'!E$2:E$1359,"YES"), "YES", IF(COUNTIFS('11.  Severity'!A$2:A$1359,A26,'11.  Severity'!B$2:B$1359,A$2, '11.  Severity'!E$2:E$1359,"UNK"), "UNK", "NO"))</f>
        <v>NO</v>
      </c>
      <c r="C26" s="54" t="str">
        <f>IF(COUNTIFS('11.  Severity'!A$2:A$1359,A26,'11.  Severity'!B$2:B$1359,A$2, '11.  Severity'!F$2:F$1359,"YES"), "YES", IF(COUNTIFS('11.  Severity'!A$2:A$1359,A26,'11.  Severity'!B$2:B$1359,A$2, '11.  Severity'!F$2:F$1359,"UNK"), "UNK", "NO"))</f>
        <v>NO</v>
      </c>
      <c r="D26" s="54" t="str">
        <f>IF(COUNTIFS('11.  Severity'!A$2:A$1359,A26,'11.  Severity'!B$2:B$1359,A$2, '11.  Severity'!H$2:H$1359,"YES"), "YES", "NO")</f>
        <v>NO</v>
      </c>
      <c r="E26" s="54" t="str">
        <f>IF(COUNTIFS('11.  Severity'!A$2:A$1359,A26,'11.  Severity'!B$2:B$1359,A$2, '11.  Severity'!I$2:I$1359,"YES"), "YES", "NO")</f>
        <v>NO</v>
      </c>
      <c r="F26" s="54">
        <f t="shared" si="0"/>
        <v>0</v>
      </c>
      <c r="G26" s="54" t="str">
        <f t="shared" si="1"/>
        <v>LOW</v>
      </c>
      <c r="H26" s="54" t="str">
        <f>IF(COUNTIFS('11.  Severity'!$A$2:$A$1359, A26, '11.  Severity'!$B$2:$B$1359, A$2, '11.  Severity'!$D$2:$D$1359, 1),INDEX('11.  Severity'!$C$1:$C$1359,SUMPRODUCT(('11.  Severity'!$A$1:$A$1359=A26)*('11.  Severity'!$B$1:$B$1359=$A$2)*('11.  Severity'!$D$1:$D$1359=1)*ROW('11.  Severity'!$C$1:$C$1359)),), "")</f>
        <v/>
      </c>
      <c r="I26" s="54">
        <f t="shared" si="2"/>
        <v>0</v>
      </c>
      <c r="J26" s="195" t="str">
        <f t="shared" si="3"/>
        <v>LOW</v>
      </c>
    </row>
    <row r="27" spans="1:10">
      <c r="A27" s="44" t="str">
        <f t="array" ref="A27">INDEX('11.  Severity'!A$2:A$1359, MATCH(0, COUNTIF($A$4:A26, '11.  Severity'!A$2:A$1359), 0))</f>
        <v>Enterococcus spp.</v>
      </c>
      <c r="B27" s="54" t="str">
        <f>IF(COUNTIFS('11.  Severity'!A$2:A$1359,A27,'11.  Severity'!B$2:B$1359,A$2, '11.  Severity'!E$2:E$1359,"YES"), "YES", IF(COUNTIFS('11.  Severity'!A$2:A$1359,A27,'11.  Severity'!B$2:B$1359,A$2, '11.  Severity'!E$2:E$1359,"UNK"), "UNK", "NO"))</f>
        <v>NO</v>
      </c>
      <c r="C27" s="54" t="str">
        <f>IF(COUNTIFS('11.  Severity'!A$2:A$1359,A27,'11.  Severity'!B$2:B$1359,A$2, '11.  Severity'!F$2:F$1359,"YES"), "YES", IF(COUNTIFS('11.  Severity'!A$2:A$1359,A27,'11.  Severity'!B$2:B$1359,A$2, '11.  Severity'!F$2:F$1359,"UNK"), "UNK", "NO"))</f>
        <v>NO</v>
      </c>
      <c r="D27" s="54" t="str">
        <f>IF(COUNTIFS('11.  Severity'!A$2:A$1359,A27,'11.  Severity'!B$2:B$1359,A$2, '11.  Severity'!H$2:H$1359,"YES"), "YES", "NO")</f>
        <v>NO</v>
      </c>
      <c r="E27" s="54" t="str">
        <f>IF(COUNTIFS('11.  Severity'!A$2:A$1359,A27,'11.  Severity'!B$2:B$1359,A$2, '11.  Severity'!I$2:I$1359,"YES"), "YES", "NO")</f>
        <v>NO</v>
      </c>
      <c r="F27" s="54">
        <f t="shared" si="0"/>
        <v>0</v>
      </c>
      <c r="G27" s="54" t="str">
        <f t="shared" si="1"/>
        <v>LOW</v>
      </c>
      <c r="H27" s="54" t="str">
        <f>IF(COUNTIFS('11.  Severity'!$A$2:$A$1359, A27, '11.  Severity'!$B$2:$B$1359, A$2, '11.  Severity'!$D$2:$D$1359, 1),INDEX('11.  Severity'!$C$1:$C$1359,SUMPRODUCT(('11.  Severity'!$A$1:$A$1359=A27)*('11.  Severity'!$B$1:$B$1359=$A$2)*('11.  Severity'!$D$1:$D$1359=1)*ROW('11.  Severity'!$C$1:$C$1359)),), "")</f>
        <v/>
      </c>
      <c r="I27" s="54">
        <f t="shared" si="2"/>
        <v>0</v>
      </c>
      <c r="J27" s="195" t="str">
        <f t="shared" si="3"/>
        <v>LOW</v>
      </c>
    </row>
    <row r="28" spans="1:10">
      <c r="A28" s="44" t="str">
        <f t="array" ref="A28">INDEX('11.  Severity'!A$2:A$1359, MATCH(0, COUNTIF($A$4:A27, '11.  Severity'!A$2:A$1359), 0))</f>
        <v>Fumonisins</v>
      </c>
      <c r="B28" s="54" t="str">
        <f>IF(COUNTIFS('11.  Severity'!A$2:A$1359,A28,'11.  Severity'!B$2:B$1359,A$2, '11.  Severity'!E$2:E$1359,"YES"), "YES", IF(COUNTIFS('11.  Severity'!A$2:A$1359,A28,'11.  Severity'!B$2:B$1359,A$2, '11.  Severity'!E$2:E$1359,"UNK"), "UNK", "NO"))</f>
        <v>NO</v>
      </c>
      <c r="C28" s="54" t="str">
        <f>IF(COUNTIFS('11.  Severity'!A$2:A$1359,A28,'11.  Severity'!B$2:B$1359,A$2, '11.  Severity'!F$2:F$1359,"YES"), "YES", IF(COUNTIFS('11.  Severity'!A$2:A$1359,A28,'11.  Severity'!B$2:B$1359,A$2, '11.  Severity'!F$2:F$1359,"UNK"), "UNK", "NO"))</f>
        <v>NO</v>
      </c>
      <c r="D28" s="54" t="str">
        <f>IF(COUNTIFS('11.  Severity'!A$2:A$1359,A28,'11.  Severity'!B$2:B$1359,A$2, '11.  Severity'!H$2:H$1359,"YES"), "YES", "NO")</f>
        <v>NO</v>
      </c>
      <c r="E28" s="54" t="str">
        <f>IF(COUNTIFS('11.  Severity'!A$2:A$1359,A28,'11.  Severity'!B$2:B$1359,A$2, '11.  Severity'!I$2:I$1359,"YES"), "YES", "NO")</f>
        <v>NO</v>
      </c>
      <c r="F28" s="54">
        <f t="shared" si="0"/>
        <v>0</v>
      </c>
      <c r="G28" s="54" t="str">
        <f t="shared" si="1"/>
        <v>LOW</v>
      </c>
      <c r="H28" s="54" t="str">
        <f>IF(COUNTIFS('11.  Severity'!$A$2:$A$1359, A28, '11.  Severity'!$B$2:$B$1359, A$2, '11.  Severity'!$D$2:$D$1359, 1),INDEX('11.  Severity'!$C$1:$C$1359,SUMPRODUCT(('11.  Severity'!$A$1:$A$1359=A28)*('11.  Severity'!$B$1:$B$1359=$A$2)*('11.  Severity'!$D$1:$D$1359=1)*ROW('11.  Severity'!$C$1:$C$1359)),), "")</f>
        <v/>
      </c>
      <c r="I28" s="54">
        <f t="shared" si="2"/>
        <v>0</v>
      </c>
      <c r="J28" s="195" t="str">
        <f t="shared" si="3"/>
        <v>LOW</v>
      </c>
    </row>
    <row r="29" spans="1:10">
      <c r="A29" s="44" t="str">
        <f t="array" ref="A29">INDEX('11.  Severity'!A$2:A$1359, MATCH(0, COUNTIF($A$4:A28, '11.  Severity'!A$2:A$1359), 0))</f>
        <v>Glycoalkaloids (potato)</v>
      </c>
      <c r="B29" s="54" t="str">
        <f>IF(COUNTIFS('11.  Severity'!A$2:A$1359,A29,'11.  Severity'!B$2:B$1359,A$2, '11.  Severity'!E$2:E$1359,"YES"), "YES", IF(COUNTIFS('11.  Severity'!A$2:A$1359,A29,'11.  Severity'!B$2:B$1359,A$2, '11.  Severity'!E$2:E$1359,"UNK"), "UNK", "NO"))</f>
        <v>NO</v>
      </c>
      <c r="C29" s="54" t="str">
        <f>IF(COUNTIFS('11.  Severity'!A$2:A$1359,A29,'11.  Severity'!B$2:B$1359,A$2, '11.  Severity'!F$2:F$1359,"YES"), "YES", IF(COUNTIFS('11.  Severity'!A$2:A$1359,A29,'11.  Severity'!B$2:B$1359,A$2, '11.  Severity'!F$2:F$1359,"UNK"), "UNK", "NO"))</f>
        <v>NO</v>
      </c>
      <c r="D29" s="54" t="str">
        <f>IF(COUNTIFS('11.  Severity'!A$2:A$1359,A29,'11.  Severity'!B$2:B$1359,A$2, '11.  Severity'!H$2:H$1359,"YES"), "YES", "NO")</f>
        <v>NO</v>
      </c>
      <c r="E29" s="54" t="str">
        <f>IF(COUNTIFS('11.  Severity'!A$2:A$1359,A29,'11.  Severity'!B$2:B$1359,A$2, '11.  Severity'!I$2:I$1359,"YES"), "YES", "NO")</f>
        <v>NO</v>
      </c>
      <c r="F29" s="54">
        <f t="shared" si="0"/>
        <v>0</v>
      </c>
      <c r="G29" s="54" t="str">
        <f t="shared" si="1"/>
        <v>LOW</v>
      </c>
      <c r="H29" s="54" t="str">
        <f>IF(COUNTIFS('11.  Severity'!$A$2:$A$1359, A29, '11.  Severity'!$B$2:$B$1359, A$2, '11.  Severity'!$D$2:$D$1359, 1),INDEX('11.  Severity'!$C$1:$C$1359,SUMPRODUCT(('11.  Severity'!$A$1:$A$1359=A29)*('11.  Severity'!$B$1:$B$1359=$A$2)*('11.  Severity'!$D$1:$D$1359=1)*ROW('11.  Severity'!$C$1:$C$1359)),), "")</f>
        <v/>
      </c>
      <c r="I29" s="54">
        <f t="shared" si="2"/>
        <v>0</v>
      </c>
      <c r="J29" s="195" t="str">
        <f t="shared" si="3"/>
        <v>LOW</v>
      </c>
    </row>
    <row r="30" spans="1:10">
      <c r="A30" s="44" t="str">
        <f t="array" ref="A30">INDEX('11.  Severity'!A$2:A$1359, MATCH(0, COUNTIF($A$4:A29, '11.  Severity'!A$2:A$1359), 0))</f>
        <v>Gossypol</v>
      </c>
      <c r="B30" s="54" t="str">
        <f>IF(COUNTIFS('11.  Severity'!A$2:A$1359,A30,'11.  Severity'!B$2:B$1359,A$2, '11.  Severity'!E$2:E$1359,"YES"), "YES", IF(COUNTIFS('11.  Severity'!A$2:A$1359,A30,'11.  Severity'!B$2:B$1359,A$2, '11.  Severity'!E$2:E$1359,"UNK"), "UNK", "NO"))</f>
        <v>NO</v>
      </c>
      <c r="C30" s="54" t="str">
        <f>IF(COUNTIFS('11.  Severity'!A$2:A$1359,A30,'11.  Severity'!B$2:B$1359,A$2, '11.  Severity'!F$2:F$1359,"YES"), "YES", IF(COUNTIFS('11.  Severity'!A$2:A$1359,A30,'11.  Severity'!B$2:B$1359,A$2, '11.  Severity'!F$2:F$1359,"UNK"), "UNK", "NO"))</f>
        <v>NO</v>
      </c>
      <c r="D30" s="54" t="str">
        <f>IF(COUNTIFS('11.  Severity'!A$2:A$1359,A30,'11.  Severity'!B$2:B$1359,A$2, '11.  Severity'!H$2:H$1359,"YES"), "YES", "NO")</f>
        <v>NO</v>
      </c>
      <c r="E30" s="54" t="str">
        <f>IF(COUNTIFS('11.  Severity'!A$2:A$1359,A30,'11.  Severity'!B$2:B$1359,A$2, '11.  Severity'!I$2:I$1359,"YES"), "YES", "NO")</f>
        <v>NO</v>
      </c>
      <c r="F30" s="54">
        <f t="shared" si="0"/>
        <v>0</v>
      </c>
      <c r="G30" s="54" t="str">
        <f t="shared" si="1"/>
        <v>LOW</v>
      </c>
      <c r="H30" s="54" t="str">
        <f>IF(COUNTIFS('11.  Severity'!$A$2:$A$1359, A30, '11.  Severity'!$B$2:$B$1359, A$2, '11.  Severity'!$D$2:$D$1359, 1),INDEX('11.  Severity'!$C$1:$C$1359,SUMPRODUCT(('11.  Severity'!$A$1:$A$1359=A30)*('11.  Severity'!$B$1:$B$1359=$A$2)*('11.  Severity'!$D$1:$D$1359=1)*ROW('11.  Severity'!$C$1:$C$1359)),), "")</f>
        <v/>
      </c>
      <c r="I30" s="54">
        <f t="shared" si="2"/>
        <v>0</v>
      </c>
      <c r="J30" s="195" t="str">
        <f t="shared" si="3"/>
        <v>LOW</v>
      </c>
    </row>
    <row r="31" spans="1:10">
      <c r="A31" s="44" t="str">
        <f t="array" ref="A31">INDEX('11.  Severity'!A$2:A$1359, MATCH(0, COUNTIF($A$4:A30, '11.  Severity'!A$2:A$1359), 0))</f>
        <v>Heptachlor</v>
      </c>
      <c r="B31" s="54" t="str">
        <f>IF(COUNTIFS('11.  Severity'!A$2:A$1359,A31,'11.  Severity'!B$2:B$1359,A$2, '11.  Severity'!E$2:E$1359,"YES"), "YES", IF(COUNTIFS('11.  Severity'!A$2:A$1359,A31,'11.  Severity'!B$2:B$1359,A$2, '11.  Severity'!E$2:E$1359,"UNK"), "UNK", "NO"))</f>
        <v>NO</v>
      </c>
      <c r="C31" s="54" t="str">
        <f>IF(COUNTIFS('11.  Severity'!A$2:A$1359,A31,'11.  Severity'!B$2:B$1359,A$2, '11.  Severity'!F$2:F$1359,"YES"), "YES", IF(COUNTIFS('11.  Severity'!A$2:A$1359,A31,'11.  Severity'!B$2:B$1359,A$2, '11.  Severity'!F$2:F$1359,"UNK"), "UNK", "NO"))</f>
        <v>NO</v>
      </c>
      <c r="D31" s="54" t="str">
        <f>IF(COUNTIFS('11.  Severity'!A$2:A$1359,A31,'11.  Severity'!B$2:B$1359,A$2, '11.  Severity'!H$2:H$1359,"YES"), "YES", "NO")</f>
        <v>NO</v>
      </c>
      <c r="E31" s="54" t="str">
        <f>IF(COUNTIFS('11.  Severity'!A$2:A$1359,A31,'11.  Severity'!B$2:B$1359,A$2, '11.  Severity'!I$2:I$1359,"YES"), "YES", "NO")</f>
        <v>NO</v>
      </c>
      <c r="F31" s="54">
        <f t="shared" si="0"/>
        <v>0</v>
      </c>
      <c r="G31" s="54" t="str">
        <f t="shared" si="1"/>
        <v>LOW</v>
      </c>
      <c r="H31" s="54" t="str">
        <f>IF(COUNTIFS('11.  Severity'!$A$2:$A$1359, A31, '11.  Severity'!$B$2:$B$1359, A$2, '11.  Severity'!$D$2:$D$1359, 1),INDEX('11.  Severity'!$C$1:$C$1359,SUMPRODUCT(('11.  Severity'!$A$1:$A$1359=A31)*('11.  Severity'!$B$1:$B$1359=$A$2)*('11.  Severity'!$D$1:$D$1359=1)*ROW('11.  Severity'!$C$1:$C$1359)),), "")</f>
        <v/>
      </c>
      <c r="I31" s="54">
        <f t="shared" si="2"/>
        <v>0</v>
      </c>
      <c r="J31" s="195" t="str">
        <f t="shared" si="3"/>
        <v>LOW</v>
      </c>
    </row>
    <row r="32" spans="1:10">
      <c r="A32" s="44" t="str">
        <f t="array" ref="A32">INDEX('11.  Severity'!A$2:A$1359, MATCH(0, COUNTIF($A$4:A31, '11.  Severity'!A$2:A$1359), 0))</f>
        <v>Hexachlorobenzene</v>
      </c>
      <c r="B32" s="54" t="str">
        <f>IF(COUNTIFS('11.  Severity'!A$2:A$1359,A32,'11.  Severity'!B$2:B$1359,A$2, '11.  Severity'!E$2:E$1359,"YES"), "YES", IF(COUNTIFS('11.  Severity'!A$2:A$1359,A32,'11.  Severity'!B$2:B$1359,A$2, '11.  Severity'!E$2:E$1359,"UNK"), "UNK", "NO"))</f>
        <v>NO</v>
      </c>
      <c r="C32" s="54" t="str">
        <f>IF(COUNTIFS('11.  Severity'!A$2:A$1359,A32,'11.  Severity'!B$2:B$1359,A$2, '11.  Severity'!F$2:F$1359,"YES"), "YES", IF(COUNTIFS('11.  Severity'!A$2:A$1359,A32,'11.  Severity'!B$2:B$1359,A$2, '11.  Severity'!F$2:F$1359,"UNK"), "UNK", "NO"))</f>
        <v>NO</v>
      </c>
      <c r="D32" s="54" t="str">
        <f>IF(COUNTIFS('11.  Severity'!A$2:A$1359,A32,'11.  Severity'!B$2:B$1359,A$2, '11.  Severity'!H$2:H$1359,"YES"), "YES", "NO")</f>
        <v>NO</v>
      </c>
      <c r="E32" s="54" t="str">
        <f>IF(COUNTIFS('11.  Severity'!A$2:A$1359,A32,'11.  Severity'!B$2:B$1359,A$2, '11.  Severity'!I$2:I$1359,"YES"), "YES", "NO")</f>
        <v>NO</v>
      </c>
      <c r="F32" s="54">
        <f t="shared" si="0"/>
        <v>0</v>
      </c>
      <c r="G32" s="54" t="str">
        <f t="shared" si="1"/>
        <v>LOW</v>
      </c>
      <c r="H32" s="54" t="str">
        <f>IF(COUNTIFS('11.  Severity'!$A$2:$A$1359, A32, '11.  Severity'!$B$2:$B$1359, A$2, '11.  Severity'!$D$2:$D$1359, 1),INDEX('11.  Severity'!$C$1:$C$1359,SUMPRODUCT(('11.  Severity'!$A$1:$A$1359=A32)*('11.  Severity'!$B$1:$B$1359=$A$2)*('11.  Severity'!$D$1:$D$1359=1)*ROW('11.  Severity'!$C$1:$C$1359)),), "")</f>
        <v/>
      </c>
      <c r="I32" s="54">
        <f t="shared" si="2"/>
        <v>0</v>
      </c>
      <c r="J32" s="195" t="str">
        <f t="shared" si="3"/>
        <v>LOW</v>
      </c>
    </row>
    <row r="33" spans="1:10">
      <c r="A33" s="44" t="str">
        <f t="array" ref="A33">INDEX('11.  Severity'!A$2:A$1359, MATCH(0, COUNTIF($A$4:A32, '11.  Severity'!A$2:A$1359), 0))</f>
        <v>Hexachlorocyclohexane</v>
      </c>
      <c r="B33" s="54" t="str">
        <f>IF(COUNTIFS('11.  Severity'!A$2:A$1359,A33,'11.  Severity'!B$2:B$1359,A$2, '11.  Severity'!E$2:E$1359,"YES"), "YES", IF(COUNTIFS('11.  Severity'!A$2:A$1359,A33,'11.  Severity'!B$2:B$1359,A$2, '11.  Severity'!E$2:E$1359,"UNK"), "UNK", "NO"))</f>
        <v>NO</v>
      </c>
      <c r="C33" s="54" t="str">
        <f>IF(COUNTIFS('11.  Severity'!A$2:A$1359,A33,'11.  Severity'!B$2:B$1359,A$2, '11.  Severity'!F$2:F$1359,"YES"), "YES", IF(COUNTIFS('11.  Severity'!A$2:A$1359,A33,'11.  Severity'!B$2:B$1359,A$2, '11.  Severity'!F$2:F$1359,"UNK"), "UNK", "NO"))</f>
        <v>NO</v>
      </c>
      <c r="D33" s="54" t="str">
        <f>IF(COUNTIFS('11.  Severity'!A$2:A$1359,A33,'11.  Severity'!B$2:B$1359,A$2, '11.  Severity'!H$2:H$1359,"YES"), "YES", "NO")</f>
        <v>NO</v>
      </c>
      <c r="E33" s="54" t="str">
        <f>IF(COUNTIFS('11.  Severity'!A$2:A$1359,A33,'11.  Severity'!B$2:B$1359,A$2, '11.  Severity'!I$2:I$1359,"YES"), "YES", "NO")</f>
        <v>NO</v>
      </c>
      <c r="F33" s="54">
        <f t="shared" si="0"/>
        <v>0</v>
      </c>
      <c r="G33" s="54" t="str">
        <f t="shared" si="1"/>
        <v>LOW</v>
      </c>
      <c r="H33" s="54" t="str">
        <f>IF(COUNTIFS('11.  Severity'!$A$2:$A$1359, A33, '11.  Severity'!$B$2:$B$1359, A$2, '11.  Severity'!$D$2:$D$1359, 1),INDEX('11.  Severity'!$C$1:$C$1359,SUMPRODUCT(('11.  Severity'!$A$1:$A$1359=A33)*('11.  Severity'!$B$1:$B$1359=$A$2)*('11.  Severity'!$D$1:$D$1359=1)*ROW('11.  Severity'!$C$1:$C$1359)),), "")</f>
        <v/>
      </c>
      <c r="I33" s="54">
        <f t="shared" si="2"/>
        <v>0</v>
      </c>
      <c r="J33" s="195" t="str">
        <f t="shared" si="3"/>
        <v>LOW</v>
      </c>
    </row>
    <row r="34" spans="1:10">
      <c r="A34" s="44" t="str">
        <f t="array" ref="A34">INDEX('11.  Severity'!A$2:A$1359, MATCH(0, COUNTIF($A$4:A33, '11.  Severity'!A$2:A$1359), 0))</f>
        <v xml:space="preserve">Iodine </v>
      </c>
      <c r="B34" s="54" t="str">
        <f>IF(COUNTIFS('11.  Severity'!A$2:A$1359,A34,'11.  Severity'!B$2:B$1359,A$2, '11.  Severity'!E$2:E$1359,"YES"), "YES", IF(COUNTIFS('11.  Severity'!A$2:A$1359,A34,'11.  Severity'!B$2:B$1359,A$2, '11.  Severity'!E$2:E$1359,"UNK"), "UNK", "NO"))</f>
        <v>NO</v>
      </c>
      <c r="C34" s="54" t="str">
        <f>IF(COUNTIFS('11.  Severity'!A$2:A$1359,A34,'11.  Severity'!B$2:B$1359,A$2, '11.  Severity'!F$2:F$1359,"YES"), "YES", IF(COUNTIFS('11.  Severity'!A$2:A$1359,A34,'11.  Severity'!B$2:B$1359,A$2, '11.  Severity'!F$2:F$1359,"UNK"), "UNK", "NO"))</f>
        <v>NO</v>
      </c>
      <c r="D34" s="54" t="str">
        <f>IF(COUNTIFS('11.  Severity'!A$2:A$1359,A34,'11.  Severity'!B$2:B$1359,A$2, '11.  Severity'!H$2:H$1359,"YES"), "YES", "NO")</f>
        <v>NO</v>
      </c>
      <c r="E34" s="54" t="str">
        <f>IF(COUNTIFS('11.  Severity'!A$2:A$1359,A34,'11.  Severity'!B$2:B$1359,A$2, '11.  Severity'!I$2:I$1359,"YES"), "YES", "NO")</f>
        <v>NO</v>
      </c>
      <c r="F34" s="54">
        <f t="shared" si="0"/>
        <v>0</v>
      </c>
      <c r="G34" s="54" t="str">
        <f t="shared" si="1"/>
        <v>LOW</v>
      </c>
      <c r="H34" s="54" t="str">
        <f>IF(COUNTIFS('11.  Severity'!$A$2:$A$1359, A34, '11.  Severity'!$B$2:$B$1359, A$2, '11.  Severity'!$D$2:$D$1359, 1),INDEX('11.  Severity'!$C$1:$C$1359,SUMPRODUCT(('11.  Severity'!$A$1:$A$1359=A34)*('11.  Severity'!$B$1:$B$1359=$A$2)*('11.  Severity'!$D$1:$D$1359=1)*ROW('11.  Severity'!$C$1:$C$1359)),), "")</f>
        <v/>
      </c>
      <c r="I34" s="54">
        <f t="shared" si="2"/>
        <v>0</v>
      </c>
      <c r="J34" s="195" t="str">
        <f t="shared" si="3"/>
        <v>LOW</v>
      </c>
    </row>
    <row r="35" spans="1:10">
      <c r="A35" s="44" t="str">
        <f t="array" ref="A35">INDEX('11.  Severity'!A$2:A$1359, MATCH(0, COUNTIF($A$4:A34, '11.  Severity'!A$2:A$1359), 0))</f>
        <v>Iron</v>
      </c>
      <c r="B35" s="54" t="str">
        <f>IF(COUNTIFS('11.  Severity'!A$2:A$1359,A35,'11.  Severity'!B$2:B$1359,A$2, '11.  Severity'!E$2:E$1359,"YES"), "YES", IF(COUNTIFS('11.  Severity'!A$2:A$1359,A35,'11.  Severity'!B$2:B$1359,A$2, '11.  Severity'!E$2:E$1359,"UNK"), "UNK", "NO"))</f>
        <v>NO</v>
      </c>
      <c r="C35" s="54" t="str">
        <f>IF(COUNTIFS('11.  Severity'!A$2:A$1359,A35,'11.  Severity'!B$2:B$1359,A$2, '11.  Severity'!F$2:F$1359,"YES"), "YES", IF(COUNTIFS('11.  Severity'!A$2:A$1359,A35,'11.  Severity'!B$2:B$1359,A$2, '11.  Severity'!F$2:F$1359,"UNK"), "UNK", "NO"))</f>
        <v>NO</v>
      </c>
      <c r="D35" s="54" t="str">
        <f>IF(COUNTIFS('11.  Severity'!A$2:A$1359,A35,'11.  Severity'!B$2:B$1359,A$2, '11.  Severity'!H$2:H$1359,"YES"), "YES", "NO")</f>
        <v>NO</v>
      </c>
      <c r="E35" s="54" t="str">
        <f>IF(COUNTIFS('11.  Severity'!A$2:A$1359,A35,'11.  Severity'!B$2:B$1359,A$2, '11.  Severity'!I$2:I$1359,"YES"), "YES", "NO")</f>
        <v>NO</v>
      </c>
      <c r="F35" s="54">
        <f t="shared" si="0"/>
        <v>0</v>
      </c>
      <c r="G35" s="54" t="str">
        <f t="shared" si="1"/>
        <v>LOW</v>
      </c>
      <c r="H35" s="54" t="str">
        <f>IF(COUNTIFS('11.  Severity'!$A$2:$A$1359, A35, '11.  Severity'!$B$2:$B$1359, A$2, '11.  Severity'!$D$2:$D$1359, 1),INDEX('11.  Severity'!$C$1:$C$1359,SUMPRODUCT(('11.  Severity'!$A$1:$A$1359=A35)*('11.  Severity'!$B$1:$B$1359=$A$2)*('11.  Severity'!$D$1:$D$1359=1)*ROW('11.  Severity'!$C$1:$C$1359)),), "")</f>
        <v/>
      </c>
      <c r="I35" s="54">
        <f t="shared" si="2"/>
        <v>0</v>
      </c>
      <c r="J35" s="195" t="str">
        <f t="shared" si="3"/>
        <v>LOW</v>
      </c>
    </row>
    <row r="36" spans="1:10">
      <c r="A36" s="44" t="str">
        <f t="array" ref="A36">INDEX('11.  Severity'!A$2:A$1359, MATCH(0, COUNTIF($A$4:A35, '11.  Severity'!A$2:A$1359), 0))</f>
        <v>Lasalocid</v>
      </c>
      <c r="B36" s="54" t="str">
        <f>IF(COUNTIFS('11.  Severity'!A$2:A$1359,A36,'11.  Severity'!B$2:B$1359,A$2, '11.  Severity'!E$2:E$1359,"YES"), "YES", IF(COUNTIFS('11.  Severity'!A$2:A$1359,A36,'11.  Severity'!B$2:B$1359,A$2, '11.  Severity'!E$2:E$1359,"UNK"), "UNK", "NO"))</f>
        <v>NO</v>
      </c>
      <c r="C36" s="54" t="str">
        <f>IF(COUNTIFS('11.  Severity'!A$2:A$1359,A36,'11.  Severity'!B$2:B$1359,A$2, '11.  Severity'!F$2:F$1359,"YES"), "YES", IF(COUNTIFS('11.  Severity'!A$2:A$1359,A36,'11.  Severity'!B$2:B$1359,A$2, '11.  Severity'!F$2:F$1359,"UNK"), "UNK", "NO"))</f>
        <v>NO</v>
      </c>
      <c r="D36" s="54" t="str">
        <f>IF(COUNTIFS('11.  Severity'!A$2:A$1359,A36,'11.  Severity'!B$2:B$1359,A$2, '11.  Severity'!H$2:H$1359,"YES"), "YES", "NO")</f>
        <v>NO</v>
      </c>
      <c r="E36" s="54" t="str">
        <f>IF(COUNTIFS('11.  Severity'!A$2:A$1359,A36,'11.  Severity'!B$2:B$1359,A$2, '11.  Severity'!I$2:I$1359,"YES"), "YES", "NO")</f>
        <v>NO</v>
      </c>
      <c r="F36" s="54">
        <f t="shared" si="0"/>
        <v>0</v>
      </c>
      <c r="G36" s="54" t="str">
        <f t="shared" si="1"/>
        <v>LOW</v>
      </c>
      <c r="H36" s="54" t="str">
        <f>IF(COUNTIFS('11.  Severity'!$A$2:$A$1359, A36, '11.  Severity'!$B$2:$B$1359, A$2, '11.  Severity'!$D$2:$D$1359, 1),INDEX('11.  Severity'!$C$1:$C$1359,SUMPRODUCT(('11.  Severity'!$A$1:$A$1359=A36)*('11.  Severity'!$B$1:$B$1359=$A$2)*('11.  Severity'!$D$1:$D$1359=1)*ROW('11.  Severity'!$C$1:$C$1359)),), "")</f>
        <v/>
      </c>
      <c r="I36" s="54">
        <f t="shared" si="2"/>
        <v>0</v>
      </c>
      <c r="J36" s="195" t="str">
        <f t="shared" si="3"/>
        <v>LOW</v>
      </c>
    </row>
    <row r="37" spans="1:10">
      <c r="A37" s="44" t="str">
        <f t="array" ref="A37">INDEX('11.  Severity'!A$2:A$1359, MATCH(0, COUNTIF($A$4:A36, '11.  Severity'!A$2:A$1359), 0))</f>
        <v>Lead</v>
      </c>
      <c r="B37" s="54" t="str">
        <f>IF(COUNTIFS('11.  Severity'!A$2:A$1359,A37,'11.  Severity'!B$2:B$1359,A$2, '11.  Severity'!E$2:E$1359,"YES"), "YES", IF(COUNTIFS('11.  Severity'!A$2:A$1359,A37,'11.  Severity'!B$2:B$1359,A$2, '11.  Severity'!E$2:E$1359,"UNK"), "UNK", "NO"))</f>
        <v>NO</v>
      </c>
      <c r="C37" s="54" t="str">
        <f>IF(COUNTIFS('11.  Severity'!A$2:A$1359,A37,'11.  Severity'!B$2:B$1359,A$2, '11.  Severity'!F$2:F$1359,"YES"), "YES", IF(COUNTIFS('11.  Severity'!A$2:A$1359,A37,'11.  Severity'!B$2:B$1359,A$2, '11.  Severity'!F$2:F$1359,"UNK"), "UNK", "NO"))</f>
        <v>NO</v>
      </c>
      <c r="D37" s="54" t="str">
        <f>IF(COUNTIFS('11.  Severity'!A$2:A$1359,A37,'11.  Severity'!B$2:B$1359,A$2, '11.  Severity'!H$2:H$1359,"YES"), "YES", "NO")</f>
        <v>NO</v>
      </c>
      <c r="E37" s="54" t="str">
        <f>IF(COUNTIFS('11.  Severity'!A$2:A$1359,A37,'11.  Severity'!B$2:B$1359,A$2, '11.  Severity'!I$2:I$1359,"YES"), "YES", "NO")</f>
        <v>NO</v>
      </c>
      <c r="F37" s="54">
        <f t="shared" si="0"/>
        <v>0</v>
      </c>
      <c r="G37" s="54" t="str">
        <f t="shared" si="1"/>
        <v>LOW</v>
      </c>
      <c r="H37" s="54" t="str">
        <f>IF(COUNTIFS('11.  Severity'!$A$2:$A$1359, A37, '11.  Severity'!$B$2:$B$1359, A$2, '11.  Severity'!$D$2:$D$1359, 1),INDEX('11.  Severity'!$C$1:$C$1359,SUMPRODUCT(('11.  Severity'!$A$1:$A$1359=A37)*('11.  Severity'!$B$1:$B$1359=$A$2)*('11.  Severity'!$D$1:$D$1359=1)*ROW('11.  Severity'!$C$1:$C$1359)),), "")</f>
        <v/>
      </c>
      <c r="I37" s="54">
        <f t="shared" si="2"/>
        <v>0</v>
      </c>
      <c r="J37" s="195" t="str">
        <f t="shared" si="3"/>
        <v>LOW</v>
      </c>
    </row>
    <row r="38" spans="1:10">
      <c r="A38" s="44" t="str">
        <f t="array" ref="A38">INDEX('11.  Severity'!A$2:A$1359, MATCH(0, COUNTIF($A$4:A37, '11.  Severity'!A$2:A$1359), 0))</f>
        <v>Lindane</v>
      </c>
      <c r="B38" s="54" t="str">
        <f>IF(COUNTIFS('11.  Severity'!A$2:A$1359,A38,'11.  Severity'!B$2:B$1359,A$2, '11.  Severity'!E$2:E$1359,"YES"), "YES", IF(COUNTIFS('11.  Severity'!A$2:A$1359,A38,'11.  Severity'!B$2:B$1359,A$2, '11.  Severity'!E$2:E$1359,"UNK"), "UNK", "NO"))</f>
        <v>NO</v>
      </c>
      <c r="C38" s="54" t="str">
        <f>IF(COUNTIFS('11.  Severity'!A$2:A$1359,A38,'11.  Severity'!B$2:B$1359,A$2, '11.  Severity'!F$2:F$1359,"YES"), "YES", IF(COUNTIFS('11.  Severity'!A$2:A$1359,A38,'11.  Severity'!B$2:B$1359,A$2, '11.  Severity'!F$2:F$1359,"UNK"), "UNK", "NO"))</f>
        <v>NO</v>
      </c>
      <c r="D38" s="54" t="str">
        <f>IF(COUNTIFS('11.  Severity'!A$2:A$1359,A38,'11.  Severity'!B$2:B$1359,A$2, '11.  Severity'!H$2:H$1359,"YES"), "YES", "NO")</f>
        <v>NO</v>
      </c>
      <c r="E38" s="54" t="str">
        <f>IF(COUNTIFS('11.  Severity'!A$2:A$1359,A38,'11.  Severity'!B$2:B$1359,A$2, '11.  Severity'!I$2:I$1359,"YES"), "YES", "NO")</f>
        <v>NO</v>
      </c>
      <c r="F38" s="54">
        <f t="shared" si="0"/>
        <v>0</v>
      </c>
      <c r="G38" s="54" t="str">
        <f t="shared" si="1"/>
        <v>LOW</v>
      </c>
      <c r="H38" s="54" t="str">
        <f>IF(COUNTIFS('11.  Severity'!$A$2:$A$1359, A38, '11.  Severity'!$B$2:$B$1359, A$2, '11.  Severity'!$D$2:$D$1359, 1),INDEX('11.  Severity'!$C$1:$C$1359,SUMPRODUCT(('11.  Severity'!$A$1:$A$1359=A38)*('11.  Severity'!$B$1:$B$1359=$A$2)*('11.  Severity'!$D$1:$D$1359=1)*ROW('11.  Severity'!$C$1:$C$1359)),), "")</f>
        <v/>
      </c>
      <c r="I38" s="54">
        <f t="shared" si="2"/>
        <v>0</v>
      </c>
      <c r="J38" s="195" t="str">
        <f t="shared" si="3"/>
        <v>LOW</v>
      </c>
    </row>
    <row r="39" spans="1:10">
      <c r="A39" s="44" t="str">
        <f t="array" ref="A39">INDEX('11.  Severity'!A$2:A$1359, MATCH(0, COUNTIF($A$4:A38, '11.  Severity'!A$2:A$1359), 0))</f>
        <v>Listeria monocytogenes</v>
      </c>
      <c r="B39" s="54" t="str">
        <f>IF(COUNTIFS('11.  Severity'!A$2:A$1359,A39,'11.  Severity'!B$2:B$1359,A$2, '11.  Severity'!E$2:E$1359,"YES"), "YES", IF(COUNTIFS('11.  Severity'!A$2:A$1359,A39,'11.  Severity'!B$2:B$1359,A$2, '11.  Severity'!E$2:E$1359,"UNK"), "UNK", "NO"))</f>
        <v>NO</v>
      </c>
      <c r="C39" s="54" t="str">
        <f>IF(COUNTIFS('11.  Severity'!A$2:A$1359,A39,'11.  Severity'!B$2:B$1359,A$2, '11.  Severity'!F$2:F$1359,"YES"), "YES", IF(COUNTIFS('11.  Severity'!A$2:A$1359,A39,'11.  Severity'!B$2:B$1359,A$2, '11.  Severity'!F$2:F$1359,"UNK"), "UNK", "NO"))</f>
        <v>NO</v>
      </c>
      <c r="D39" s="54" t="str">
        <f>IF(COUNTIFS('11.  Severity'!A$2:A$1359,A39,'11.  Severity'!B$2:B$1359,A$2, '11.  Severity'!H$2:H$1359,"YES"), "YES", "NO")</f>
        <v>NO</v>
      </c>
      <c r="E39" s="54" t="str">
        <f>IF(COUNTIFS('11.  Severity'!A$2:A$1359,A39,'11.  Severity'!B$2:B$1359,A$2, '11.  Severity'!I$2:I$1359,"YES"), "YES", "NO")</f>
        <v>NO</v>
      </c>
      <c r="F39" s="54">
        <f t="shared" si="0"/>
        <v>0</v>
      </c>
      <c r="G39" s="54" t="str">
        <f t="shared" si="1"/>
        <v>LOW</v>
      </c>
      <c r="H39" s="54" t="str">
        <f>IF(COUNTIFS('11.  Severity'!$A$2:$A$1359, A39, '11.  Severity'!$B$2:$B$1359, A$2, '11.  Severity'!$D$2:$D$1359, 1),INDEX('11.  Severity'!$C$1:$C$1359,SUMPRODUCT(('11.  Severity'!$A$1:$A$1359=A39)*('11.  Severity'!$B$1:$B$1359=$A$2)*('11.  Severity'!$D$1:$D$1359=1)*ROW('11.  Severity'!$C$1:$C$1359)),), "")</f>
        <v/>
      </c>
      <c r="I39" s="54">
        <f t="shared" si="2"/>
        <v>0</v>
      </c>
      <c r="J39" s="195" t="str">
        <f t="shared" si="3"/>
        <v>LOW</v>
      </c>
    </row>
    <row r="40" spans="1:10">
      <c r="A40" s="44" t="str">
        <f t="array" ref="A40">INDEX('11.  Severity'!A$2:A$1359, MATCH(0, COUNTIF($A$4:A39, '11.  Severity'!A$2:A$1359), 0))</f>
        <v>Manganese</v>
      </c>
      <c r="B40" s="54" t="str">
        <f>IF(COUNTIFS('11.  Severity'!A$2:A$1359,A40,'11.  Severity'!B$2:B$1359,A$2, '11.  Severity'!E$2:E$1359,"YES"), "YES", IF(COUNTIFS('11.  Severity'!A$2:A$1359,A40,'11.  Severity'!B$2:B$1359,A$2, '11.  Severity'!E$2:E$1359,"UNK"), "UNK", "NO"))</f>
        <v>NO</v>
      </c>
      <c r="C40" s="54" t="str">
        <f>IF(COUNTIFS('11.  Severity'!A$2:A$1359,A40,'11.  Severity'!B$2:B$1359,A$2, '11.  Severity'!F$2:F$1359,"YES"), "YES", IF(COUNTIFS('11.  Severity'!A$2:A$1359,A40,'11.  Severity'!B$2:B$1359,A$2, '11.  Severity'!F$2:F$1359,"UNK"), "UNK", "NO"))</f>
        <v>NO</v>
      </c>
      <c r="D40" s="54" t="str">
        <f>IF(COUNTIFS('11.  Severity'!A$2:A$1359,A40,'11.  Severity'!B$2:B$1359,A$2, '11.  Severity'!H$2:H$1359,"YES"), "YES", "NO")</f>
        <v>NO</v>
      </c>
      <c r="E40" s="54" t="str">
        <f>IF(COUNTIFS('11.  Severity'!A$2:A$1359,A40,'11.  Severity'!B$2:B$1359,A$2, '11.  Severity'!I$2:I$1359,"YES"), "YES", "NO")</f>
        <v>NO</v>
      </c>
      <c r="F40" s="54">
        <f t="shared" si="0"/>
        <v>0</v>
      </c>
      <c r="G40" s="54" t="str">
        <f t="shared" si="1"/>
        <v>LOW</v>
      </c>
      <c r="H40" s="54" t="str">
        <f>IF(COUNTIFS('11.  Severity'!$A$2:$A$1359, A40, '11.  Severity'!$B$2:$B$1359, A$2, '11.  Severity'!$D$2:$D$1359, 1),INDEX('11.  Severity'!$C$1:$C$1359,SUMPRODUCT(('11.  Severity'!$A$1:$A$1359=A40)*('11.  Severity'!$B$1:$B$1359=$A$2)*('11.  Severity'!$D$1:$D$1359=1)*ROW('11.  Severity'!$C$1:$C$1359)),), "")</f>
        <v/>
      </c>
      <c r="I40" s="54">
        <f t="shared" si="2"/>
        <v>0</v>
      </c>
      <c r="J40" s="195" t="str">
        <f t="shared" si="3"/>
        <v>LOW</v>
      </c>
    </row>
    <row r="41" spans="1:10">
      <c r="A41" s="44" t="str">
        <f t="array" ref="A41">INDEX('11.  Severity'!A$2:A$1359, MATCH(0, COUNTIF($A$4:A40, '11.  Severity'!A$2:A$1359), 0))</f>
        <v>Melamine</v>
      </c>
      <c r="B41" s="54" t="str">
        <f>IF(COUNTIFS('11.  Severity'!A$2:A$1359,A41,'11.  Severity'!B$2:B$1359,A$2, '11.  Severity'!E$2:E$1359,"YES"), "YES", IF(COUNTIFS('11.  Severity'!A$2:A$1359,A41,'11.  Severity'!B$2:B$1359,A$2, '11.  Severity'!E$2:E$1359,"UNK"), "UNK", "NO"))</f>
        <v>NO</v>
      </c>
      <c r="C41" s="54" t="str">
        <f>IF(COUNTIFS('11.  Severity'!A$2:A$1359,A41,'11.  Severity'!B$2:B$1359,A$2, '11.  Severity'!F$2:F$1359,"YES"), "YES", IF(COUNTIFS('11.  Severity'!A$2:A$1359,A41,'11.  Severity'!B$2:B$1359,A$2, '11.  Severity'!F$2:F$1359,"UNK"), "UNK", "NO"))</f>
        <v>NO</v>
      </c>
      <c r="D41" s="54" t="str">
        <f>IF(COUNTIFS('11.  Severity'!A$2:A$1359,A41,'11.  Severity'!B$2:B$1359,A$2, '11.  Severity'!H$2:H$1359,"YES"), "YES", "NO")</f>
        <v>NO</v>
      </c>
      <c r="E41" s="54" t="str">
        <f>IF(COUNTIFS('11.  Severity'!A$2:A$1359,A41,'11.  Severity'!B$2:B$1359,A$2, '11.  Severity'!I$2:I$1359,"YES"), "YES", "NO")</f>
        <v>NO</v>
      </c>
      <c r="F41" s="54">
        <f t="shared" si="0"/>
        <v>0</v>
      </c>
      <c r="G41" s="54" t="str">
        <f t="shared" si="1"/>
        <v>LOW</v>
      </c>
      <c r="H41" s="54" t="str">
        <f>IF(COUNTIFS('11.  Severity'!$A$2:$A$1359, A41, '11.  Severity'!$B$2:$B$1359, A$2, '11.  Severity'!$D$2:$D$1359, 1),INDEX('11.  Severity'!$C$1:$C$1359,SUMPRODUCT(('11.  Severity'!$A$1:$A$1359=A41)*('11.  Severity'!$B$1:$B$1359=$A$2)*('11.  Severity'!$D$1:$D$1359=1)*ROW('11.  Severity'!$C$1:$C$1359)),), "")</f>
        <v/>
      </c>
      <c r="I41" s="54">
        <f t="shared" si="2"/>
        <v>0</v>
      </c>
      <c r="J41" s="195" t="str">
        <f t="shared" si="3"/>
        <v>LOW</v>
      </c>
    </row>
    <row r="42" spans="1:10">
      <c r="A42" s="44" t="str">
        <f t="array" ref="A42">INDEX('11.  Severity'!A$2:A$1359, MATCH(0, COUNTIF($A$4:A41, '11.  Severity'!A$2:A$1359), 0))</f>
        <v>Mercury</v>
      </c>
      <c r="B42" s="54" t="str">
        <f>IF(COUNTIFS('11.  Severity'!A$2:A$1359,A42,'11.  Severity'!B$2:B$1359,A$2, '11.  Severity'!E$2:E$1359,"YES"), "YES", IF(COUNTIFS('11.  Severity'!A$2:A$1359,A42,'11.  Severity'!B$2:B$1359,A$2, '11.  Severity'!E$2:E$1359,"UNK"), "UNK", "NO"))</f>
        <v>NO</v>
      </c>
      <c r="C42" s="54" t="str">
        <f>IF(COUNTIFS('11.  Severity'!A$2:A$1359,A42,'11.  Severity'!B$2:B$1359,A$2, '11.  Severity'!F$2:F$1359,"YES"), "YES", IF(COUNTIFS('11.  Severity'!A$2:A$1359,A42,'11.  Severity'!B$2:B$1359,A$2, '11.  Severity'!F$2:F$1359,"UNK"), "UNK", "NO"))</f>
        <v>NO</v>
      </c>
      <c r="D42" s="54" t="str">
        <f>IF(COUNTIFS('11.  Severity'!A$2:A$1359,A42,'11.  Severity'!B$2:B$1359,A$2, '11.  Severity'!H$2:H$1359,"YES"), "YES", "NO")</f>
        <v>NO</v>
      </c>
      <c r="E42" s="54" t="str">
        <f>IF(COUNTIFS('11.  Severity'!A$2:A$1359,A42,'11.  Severity'!B$2:B$1359,A$2, '11.  Severity'!I$2:I$1359,"YES"), "YES", "NO")</f>
        <v>NO</v>
      </c>
      <c r="F42" s="54">
        <f t="shared" si="0"/>
        <v>0</v>
      </c>
      <c r="G42" s="54" t="str">
        <f t="shared" si="1"/>
        <v>LOW</v>
      </c>
      <c r="H42" s="54" t="str">
        <f>IF(COUNTIFS('11.  Severity'!$A$2:$A$1359, A42, '11.  Severity'!$B$2:$B$1359, A$2, '11.  Severity'!$D$2:$D$1359, 1),INDEX('11.  Severity'!$C$1:$C$1359,SUMPRODUCT(('11.  Severity'!$A$1:$A$1359=A42)*('11.  Severity'!$B$1:$B$1359=$A$2)*('11.  Severity'!$D$1:$D$1359=1)*ROW('11.  Severity'!$C$1:$C$1359)),), "")</f>
        <v/>
      </c>
      <c r="I42" s="54">
        <f t="shared" si="2"/>
        <v>0</v>
      </c>
      <c r="J42" s="195" t="str">
        <f t="shared" si="3"/>
        <v>LOW</v>
      </c>
    </row>
    <row r="43" spans="1:10">
      <c r="A43" s="44" t="str">
        <f t="array" ref="A43">INDEX('11.  Severity'!A$2:A$1359, MATCH(0, COUNTIF($A$4:A42, '11.  Severity'!A$2:A$1359), 0))</f>
        <v>Metal (physical)</v>
      </c>
      <c r="B43" s="54" t="str">
        <f>IF(COUNTIFS('11.  Severity'!A$2:A$1359,A43,'11.  Severity'!B$2:B$1359,A$2, '11.  Severity'!E$2:E$1359,"YES"), "YES", IF(COUNTIFS('11.  Severity'!A$2:A$1359,A43,'11.  Severity'!B$2:B$1359,A$2, '11.  Severity'!E$2:E$1359,"UNK"), "UNK", "NO"))</f>
        <v>NO</v>
      </c>
      <c r="C43" s="54" t="str">
        <f>IF(COUNTIFS('11.  Severity'!A$2:A$1359,A43,'11.  Severity'!B$2:B$1359,A$2, '11.  Severity'!F$2:F$1359,"YES"), "YES", IF(COUNTIFS('11.  Severity'!A$2:A$1359,A43,'11.  Severity'!B$2:B$1359,A$2, '11.  Severity'!F$2:F$1359,"UNK"), "UNK", "NO"))</f>
        <v>NO</v>
      </c>
      <c r="D43" s="54" t="str">
        <f>IF(COUNTIFS('11.  Severity'!A$2:A$1359,A43,'11.  Severity'!B$2:B$1359,A$2, '11.  Severity'!H$2:H$1359,"YES"), "YES", "NO")</f>
        <v>NO</v>
      </c>
      <c r="E43" s="54" t="str">
        <f>IF(COUNTIFS('11.  Severity'!A$2:A$1359,A43,'11.  Severity'!B$2:B$1359,A$2, '11.  Severity'!I$2:I$1359,"YES"), "YES", "NO")</f>
        <v>NO</v>
      </c>
      <c r="F43" s="54">
        <f t="shared" si="0"/>
        <v>0</v>
      </c>
      <c r="G43" s="54" t="str">
        <f t="shared" si="1"/>
        <v>LOW</v>
      </c>
      <c r="H43" s="54" t="str">
        <f>IF(COUNTIFS('11.  Severity'!$A$2:$A$1359, A43, '11.  Severity'!$B$2:$B$1359, A$2, '11.  Severity'!$D$2:$D$1359, 1),INDEX('11.  Severity'!$C$1:$C$1359,SUMPRODUCT(('11.  Severity'!$A$1:$A$1359=A43)*('11.  Severity'!$B$1:$B$1359=$A$2)*('11.  Severity'!$D$1:$D$1359=1)*ROW('11.  Severity'!$C$1:$C$1359)),), "")</f>
        <v/>
      </c>
      <c r="I43" s="54">
        <f t="shared" si="2"/>
        <v>0</v>
      </c>
      <c r="J43" s="195" t="str">
        <f t="shared" si="3"/>
        <v>LOW</v>
      </c>
    </row>
    <row r="44" spans="1:10">
      <c r="A44" s="44" t="str">
        <f t="array" ref="A44">INDEX('11.  Severity'!A$2:A$1359, MATCH(0, COUNTIF($A$4:A43, '11.  Severity'!A$2:A$1359), 0))</f>
        <v xml:space="preserve">Methionine </v>
      </c>
      <c r="B44" s="54" t="str">
        <f>IF(COUNTIFS('11.  Severity'!A$2:A$1359,A44,'11.  Severity'!B$2:B$1359,A$2, '11.  Severity'!E$2:E$1359,"YES"), "YES", IF(COUNTIFS('11.  Severity'!A$2:A$1359,A44,'11.  Severity'!B$2:B$1359,A$2, '11.  Severity'!E$2:E$1359,"UNK"), "UNK", "NO"))</f>
        <v>NO</v>
      </c>
      <c r="C44" s="54" t="str">
        <f>IF(COUNTIFS('11.  Severity'!A$2:A$1359,A44,'11.  Severity'!B$2:B$1359,A$2, '11.  Severity'!F$2:F$1359,"YES"), "YES", IF(COUNTIFS('11.  Severity'!A$2:A$1359,A44,'11.  Severity'!B$2:B$1359,A$2, '11.  Severity'!F$2:F$1359,"UNK"), "UNK", "NO"))</f>
        <v>NO</v>
      </c>
      <c r="D44" s="54" t="str">
        <f>IF(COUNTIFS('11.  Severity'!A$2:A$1359,A44,'11.  Severity'!B$2:B$1359,A$2, '11.  Severity'!H$2:H$1359,"YES"), "YES", "NO")</f>
        <v>NO</v>
      </c>
      <c r="E44" s="54" t="str">
        <f>IF(COUNTIFS('11.  Severity'!A$2:A$1359,A44,'11.  Severity'!B$2:B$1359,A$2, '11.  Severity'!I$2:I$1359,"YES"), "YES", "NO")</f>
        <v>NO</v>
      </c>
      <c r="F44" s="54">
        <f t="shared" si="0"/>
        <v>0</v>
      </c>
      <c r="G44" s="54" t="str">
        <f t="shared" si="1"/>
        <v>LOW</v>
      </c>
      <c r="H44" s="54" t="str">
        <f>IF(COUNTIFS('11.  Severity'!$A$2:$A$1359, A44, '11.  Severity'!$B$2:$B$1359, A$2, '11.  Severity'!$D$2:$D$1359, 1),INDEX('11.  Severity'!$C$1:$C$1359,SUMPRODUCT(('11.  Severity'!$A$1:$A$1359=A44)*('11.  Severity'!$B$1:$B$1359=$A$2)*('11.  Severity'!$D$1:$D$1359=1)*ROW('11.  Severity'!$C$1:$C$1359)),), "")</f>
        <v/>
      </c>
      <c r="I44" s="54">
        <f t="shared" si="2"/>
        <v>0</v>
      </c>
      <c r="J44" s="195" t="str">
        <f t="shared" si="3"/>
        <v>LOW</v>
      </c>
    </row>
    <row r="45" spans="1:10">
      <c r="A45" s="44" t="str">
        <f t="array" ref="A45">INDEX('11.  Severity'!A$2:A$1359, MATCH(0, COUNTIF($A$4:A44, '11.  Severity'!A$2:A$1359), 0))</f>
        <v>Molybdenum (Deficiency)</v>
      </c>
      <c r="B45" s="54" t="str">
        <f>IF(COUNTIFS('11.  Severity'!A$2:A$1359,A45,'11.  Severity'!B$2:B$1359,A$2, '11.  Severity'!E$2:E$1359,"YES"), "YES", IF(COUNTIFS('11.  Severity'!A$2:A$1359,A45,'11.  Severity'!B$2:B$1359,A$2, '11.  Severity'!E$2:E$1359,"UNK"), "UNK", "NO"))</f>
        <v>NO</v>
      </c>
      <c r="C45" s="54" t="str">
        <f>IF(COUNTIFS('11.  Severity'!A$2:A$1359,A45,'11.  Severity'!B$2:B$1359,A$2, '11.  Severity'!F$2:F$1359,"YES"), "YES", IF(COUNTIFS('11.  Severity'!A$2:A$1359,A45,'11.  Severity'!B$2:B$1359,A$2, '11.  Severity'!F$2:F$1359,"UNK"), "UNK", "NO"))</f>
        <v>NO</v>
      </c>
      <c r="D45" s="54" t="str">
        <f>IF(COUNTIFS('11.  Severity'!A$2:A$1359,A45,'11.  Severity'!B$2:B$1359,A$2, '11.  Severity'!H$2:H$1359,"YES"), "YES", "NO")</f>
        <v>NO</v>
      </c>
      <c r="E45" s="54" t="str">
        <f>IF(COUNTIFS('11.  Severity'!A$2:A$1359,A45,'11.  Severity'!B$2:B$1359,A$2, '11.  Severity'!I$2:I$1359,"YES"), "YES", "NO")</f>
        <v>NO</v>
      </c>
      <c r="F45" s="54">
        <f t="shared" si="0"/>
        <v>0</v>
      </c>
      <c r="G45" s="54" t="str">
        <f t="shared" si="1"/>
        <v>LOW</v>
      </c>
      <c r="H45" s="54" t="str">
        <f>IF(COUNTIFS('11.  Severity'!$A$2:$A$1359, A45, '11.  Severity'!$B$2:$B$1359, A$2, '11.  Severity'!$D$2:$D$1359, 1),INDEX('11.  Severity'!$C$1:$C$1359,SUMPRODUCT(('11.  Severity'!$A$1:$A$1359=A45)*('11.  Severity'!$B$1:$B$1359=$A$2)*('11.  Severity'!$D$1:$D$1359=1)*ROW('11.  Severity'!$C$1:$C$1359)),), "")</f>
        <v/>
      </c>
      <c r="I45" s="54">
        <f t="shared" si="2"/>
        <v>0</v>
      </c>
      <c r="J45" s="195" t="str">
        <f t="shared" si="3"/>
        <v>LOW</v>
      </c>
    </row>
    <row r="46" spans="1:10">
      <c r="A46" s="44" t="str">
        <f t="array" ref="A46">INDEX('11.  Severity'!A$2:A$1359, MATCH(0, COUNTIF($A$4:A45, '11.  Severity'!A$2:A$1359), 0))</f>
        <v>Molybdenum (Excess)</v>
      </c>
      <c r="B46" s="54" t="str">
        <f>IF(COUNTIFS('11.  Severity'!A$2:A$1359,A46,'11.  Severity'!B$2:B$1359,A$2, '11.  Severity'!E$2:E$1359,"YES"), "YES", IF(COUNTIFS('11.  Severity'!A$2:A$1359,A46,'11.  Severity'!B$2:B$1359,A$2, '11.  Severity'!E$2:E$1359,"UNK"), "UNK", "NO"))</f>
        <v>NO</v>
      </c>
      <c r="C46" s="54" t="str">
        <f>IF(COUNTIFS('11.  Severity'!A$2:A$1359,A46,'11.  Severity'!B$2:B$1359,A$2, '11.  Severity'!F$2:F$1359,"YES"), "YES", IF(COUNTIFS('11.  Severity'!A$2:A$1359,A46,'11.  Severity'!B$2:B$1359,A$2, '11.  Severity'!F$2:F$1359,"UNK"), "UNK", "NO"))</f>
        <v>NO</v>
      </c>
      <c r="D46" s="54" t="str">
        <f>IF(COUNTIFS('11.  Severity'!A$2:A$1359,A46,'11.  Severity'!B$2:B$1359,A$2, '11.  Severity'!H$2:H$1359,"YES"), "YES", "NO")</f>
        <v>NO</v>
      </c>
      <c r="E46" s="54" t="str">
        <f>IF(COUNTIFS('11.  Severity'!A$2:A$1359,A46,'11.  Severity'!B$2:B$1359,A$2, '11.  Severity'!I$2:I$1359,"YES"), "YES", "NO")</f>
        <v>NO</v>
      </c>
      <c r="F46" s="54">
        <f t="shared" si="0"/>
        <v>0</v>
      </c>
      <c r="G46" s="54" t="str">
        <f t="shared" si="1"/>
        <v>LOW</v>
      </c>
      <c r="H46" s="54" t="str">
        <f>IF(COUNTIFS('11.  Severity'!$A$2:$A$1359, A46, '11.  Severity'!$B$2:$B$1359, A$2, '11.  Severity'!$D$2:$D$1359, 1),INDEX('11.  Severity'!$C$1:$C$1359,SUMPRODUCT(('11.  Severity'!$A$1:$A$1359=A46)*('11.  Severity'!$B$1:$B$1359=$A$2)*('11.  Severity'!$D$1:$D$1359=1)*ROW('11.  Severity'!$C$1:$C$1359)),), "")</f>
        <v/>
      </c>
      <c r="I46" s="54">
        <f t="shared" si="2"/>
        <v>0</v>
      </c>
      <c r="J46" s="195" t="str">
        <f t="shared" si="3"/>
        <v>LOW</v>
      </c>
    </row>
    <row r="47" spans="1:10">
      <c r="A47" s="44" t="str">
        <f t="array" ref="A47">INDEX('11.  Severity'!A$2:A$1359, MATCH(0, COUNTIF($A$4:A46, '11.  Severity'!A$2:A$1359), 0))</f>
        <v>Monensin</v>
      </c>
      <c r="B47" s="54" t="str">
        <f>IF(COUNTIFS('11.  Severity'!A$2:A$1359,A47,'11.  Severity'!B$2:B$1359,A$2, '11.  Severity'!E$2:E$1359,"YES"), "YES", IF(COUNTIFS('11.  Severity'!A$2:A$1359,A47,'11.  Severity'!B$2:B$1359,A$2, '11.  Severity'!E$2:E$1359,"UNK"), "UNK", "NO"))</f>
        <v>NO</v>
      </c>
      <c r="C47" s="54" t="str">
        <f>IF(COUNTIFS('11.  Severity'!A$2:A$1359,A47,'11.  Severity'!B$2:B$1359,A$2, '11.  Severity'!F$2:F$1359,"YES"), "YES", IF(COUNTIFS('11.  Severity'!A$2:A$1359,A47,'11.  Severity'!B$2:B$1359,A$2, '11.  Severity'!F$2:F$1359,"UNK"), "UNK", "NO"))</f>
        <v>NO</v>
      </c>
      <c r="D47" s="54" t="str">
        <f>IF(COUNTIFS('11.  Severity'!A$2:A$1359,A47,'11.  Severity'!B$2:B$1359,A$2, '11.  Severity'!H$2:H$1359,"YES"), "YES", "NO")</f>
        <v>NO</v>
      </c>
      <c r="E47" s="54" t="str">
        <f>IF(COUNTIFS('11.  Severity'!A$2:A$1359,A47,'11.  Severity'!B$2:B$1359,A$2, '11.  Severity'!I$2:I$1359,"YES"), "YES", "NO")</f>
        <v>NO</v>
      </c>
      <c r="F47" s="54">
        <f t="shared" si="0"/>
        <v>0</v>
      </c>
      <c r="G47" s="54" t="str">
        <f t="shared" si="1"/>
        <v>LOW</v>
      </c>
      <c r="H47" s="54" t="str">
        <f>IF(COUNTIFS('11.  Severity'!$A$2:$A$1359, A47, '11.  Severity'!$B$2:$B$1359, A$2, '11.  Severity'!$D$2:$D$1359, 1),INDEX('11.  Severity'!$C$1:$C$1359,SUMPRODUCT(('11.  Severity'!$A$1:$A$1359=A47)*('11.  Severity'!$B$1:$B$1359=$A$2)*('11.  Severity'!$D$1:$D$1359=1)*ROW('11.  Severity'!$C$1:$C$1359)),), "")</f>
        <v/>
      </c>
      <c r="I47" s="54">
        <f t="shared" si="2"/>
        <v>0</v>
      </c>
      <c r="J47" s="195" t="str">
        <f t="shared" si="3"/>
        <v>LOW</v>
      </c>
    </row>
    <row r="48" spans="1:10">
      <c r="A48" s="44" t="str">
        <f t="array" ref="A48">INDEX('11.  Severity'!A$2:A$1359, MATCH(0, COUNTIF($A$4:A47, '11.  Severity'!A$2:A$1359), 0))</f>
        <v>Narasin</v>
      </c>
      <c r="B48" s="54" t="str">
        <f>IF(COUNTIFS('11.  Severity'!A$2:A$1359,A48,'11.  Severity'!B$2:B$1359,A$2, '11.  Severity'!E$2:E$1359,"YES"), "YES", IF(COUNTIFS('11.  Severity'!A$2:A$1359,A48,'11.  Severity'!B$2:B$1359,A$2, '11.  Severity'!E$2:E$1359,"UNK"), "UNK", "NO"))</f>
        <v>NO</v>
      </c>
      <c r="C48" s="54" t="str">
        <f>IF(COUNTIFS('11.  Severity'!A$2:A$1359,A48,'11.  Severity'!B$2:B$1359,A$2, '11.  Severity'!F$2:F$1359,"YES"), "YES", IF(COUNTIFS('11.  Severity'!A$2:A$1359,A48,'11.  Severity'!B$2:B$1359,A$2, '11.  Severity'!F$2:F$1359,"UNK"), "UNK", "NO"))</f>
        <v>NO</v>
      </c>
      <c r="D48" s="54" t="str">
        <f>IF(COUNTIFS('11.  Severity'!A$2:A$1359,A48,'11.  Severity'!B$2:B$1359,A$2, '11.  Severity'!H$2:H$1359,"YES"), "YES", "NO")</f>
        <v>NO</v>
      </c>
      <c r="E48" s="54" t="str">
        <f>IF(COUNTIFS('11.  Severity'!A$2:A$1359,A48,'11.  Severity'!B$2:B$1359,A$2, '11.  Severity'!I$2:I$1359,"YES"), "YES", "NO")</f>
        <v>NO</v>
      </c>
      <c r="F48" s="54">
        <f t="shared" si="0"/>
        <v>0</v>
      </c>
      <c r="G48" s="54" t="str">
        <f t="shared" si="1"/>
        <v>LOW</v>
      </c>
      <c r="H48" s="54" t="str">
        <f>IF(COUNTIFS('11.  Severity'!$A$2:$A$1359, A48, '11.  Severity'!$B$2:$B$1359, A$2, '11.  Severity'!$D$2:$D$1359, 1),INDEX('11.  Severity'!$C$1:$C$1359,SUMPRODUCT(('11.  Severity'!$A$1:$A$1359=A48)*('11.  Severity'!$B$1:$B$1359=$A$2)*('11.  Severity'!$D$1:$D$1359=1)*ROW('11.  Severity'!$C$1:$C$1359)),), "")</f>
        <v/>
      </c>
      <c r="I48" s="54">
        <f t="shared" si="2"/>
        <v>0</v>
      </c>
      <c r="J48" s="195" t="str">
        <f t="shared" si="3"/>
        <v>LOW</v>
      </c>
    </row>
    <row r="49" spans="1:10">
      <c r="A49" s="44" t="str">
        <f t="array" ref="A49">INDEX('11.  Severity'!A$2:A$1359, MATCH(0, COUNTIF($A$4:A48, '11.  Severity'!A$2:A$1359), 0))</f>
        <v>Nickel</v>
      </c>
      <c r="B49" s="54" t="str">
        <f>IF(COUNTIFS('11.  Severity'!A$2:A$1359,A49,'11.  Severity'!B$2:B$1359,A$2, '11.  Severity'!E$2:E$1359,"YES"), "YES", IF(COUNTIFS('11.  Severity'!A$2:A$1359,A49,'11.  Severity'!B$2:B$1359,A$2, '11.  Severity'!E$2:E$1359,"UNK"), "UNK", "NO"))</f>
        <v>NO</v>
      </c>
      <c r="C49" s="54" t="str">
        <f>IF(COUNTIFS('11.  Severity'!A$2:A$1359,A49,'11.  Severity'!B$2:B$1359,A$2, '11.  Severity'!F$2:F$1359,"YES"), "YES", IF(COUNTIFS('11.  Severity'!A$2:A$1359,A49,'11.  Severity'!B$2:B$1359,A$2, '11.  Severity'!F$2:F$1359,"UNK"), "UNK", "NO"))</f>
        <v>NO</v>
      </c>
      <c r="D49" s="54" t="str">
        <f>IF(COUNTIFS('11.  Severity'!A$2:A$1359,A49,'11.  Severity'!B$2:B$1359,A$2, '11.  Severity'!H$2:H$1359,"YES"), "YES", "NO")</f>
        <v>NO</v>
      </c>
      <c r="E49" s="54" t="str">
        <f>IF(COUNTIFS('11.  Severity'!A$2:A$1359,A49,'11.  Severity'!B$2:B$1359,A$2, '11.  Severity'!I$2:I$1359,"YES"), "YES", "NO")</f>
        <v>NO</v>
      </c>
      <c r="F49" s="54">
        <f t="shared" si="0"/>
        <v>0</v>
      </c>
      <c r="G49" s="54" t="str">
        <f t="shared" si="1"/>
        <v>LOW</v>
      </c>
      <c r="H49" s="54" t="str">
        <f>IF(COUNTIFS('11.  Severity'!$A$2:$A$1359, A49, '11.  Severity'!$B$2:$B$1359, A$2, '11.  Severity'!$D$2:$D$1359, 1),INDEX('11.  Severity'!$C$1:$C$1359,SUMPRODUCT(('11.  Severity'!$A$1:$A$1359=A49)*('11.  Severity'!$B$1:$B$1359=$A$2)*('11.  Severity'!$D$1:$D$1359=1)*ROW('11.  Severity'!$C$1:$C$1359)),), "")</f>
        <v/>
      </c>
      <c r="I49" s="54">
        <f t="shared" si="2"/>
        <v>0</v>
      </c>
      <c r="J49" s="195" t="str">
        <f t="shared" si="3"/>
        <v>LOW</v>
      </c>
    </row>
    <row r="50" spans="1:10">
      <c r="A50" s="44" t="str">
        <f t="array" ref="A50">INDEX('11.  Severity'!A$2:A$1359, MATCH(0, COUNTIF($A$4:A49, '11.  Severity'!A$2:A$1359), 0))</f>
        <v>Nitrate/nitrite</v>
      </c>
      <c r="B50" s="54" t="str">
        <f>IF(COUNTIFS('11.  Severity'!A$2:A$1359,A50,'11.  Severity'!B$2:B$1359,A$2, '11.  Severity'!E$2:E$1359,"YES"), "YES", IF(COUNTIFS('11.  Severity'!A$2:A$1359,A50,'11.  Severity'!B$2:B$1359,A$2, '11.  Severity'!E$2:E$1359,"UNK"), "UNK", "NO"))</f>
        <v>NO</v>
      </c>
      <c r="C50" s="54" t="str">
        <f>IF(COUNTIFS('11.  Severity'!A$2:A$1359,A50,'11.  Severity'!B$2:B$1359,A$2, '11.  Severity'!F$2:F$1359,"YES"), "YES", IF(COUNTIFS('11.  Severity'!A$2:A$1359,A50,'11.  Severity'!B$2:B$1359,A$2, '11.  Severity'!F$2:F$1359,"UNK"), "UNK", "NO"))</f>
        <v>NO</v>
      </c>
      <c r="D50" s="54" t="str">
        <f>IF(COUNTIFS('11.  Severity'!A$2:A$1359,A50,'11.  Severity'!B$2:B$1359,A$2, '11.  Severity'!H$2:H$1359,"YES"), "YES", "NO")</f>
        <v>NO</v>
      </c>
      <c r="E50" s="54" t="str">
        <f>IF(COUNTIFS('11.  Severity'!A$2:A$1359,A50,'11.  Severity'!B$2:B$1359,A$2, '11.  Severity'!I$2:I$1359,"YES"), "YES", "NO")</f>
        <v>NO</v>
      </c>
      <c r="F50" s="54">
        <f t="shared" si="0"/>
        <v>0</v>
      </c>
      <c r="G50" s="54" t="str">
        <f t="shared" si="1"/>
        <v>LOW</v>
      </c>
      <c r="H50" s="54" t="str">
        <f>IF(COUNTIFS('11.  Severity'!$A$2:$A$1359, A50, '11.  Severity'!$B$2:$B$1359, A$2, '11.  Severity'!$D$2:$D$1359, 1),INDEX('11.  Severity'!$C$1:$C$1359,SUMPRODUCT(('11.  Severity'!$A$1:$A$1359=A50)*('11.  Severity'!$B$1:$B$1359=$A$2)*('11.  Severity'!$D$1:$D$1359=1)*ROW('11.  Severity'!$C$1:$C$1359)),), "")</f>
        <v/>
      </c>
      <c r="I50" s="54">
        <f t="shared" si="2"/>
        <v>0</v>
      </c>
      <c r="J50" s="195" t="str">
        <f t="shared" si="3"/>
        <v>LOW</v>
      </c>
    </row>
    <row r="51" spans="1:10">
      <c r="A51" s="44" t="str">
        <f t="array" ref="A51">INDEX('11.  Severity'!A$2:A$1359, MATCH(0, COUNTIF($A$4:A50, '11.  Severity'!A$2:A$1359), 0))</f>
        <v>Novel mammalian orthoreovirus 3 (MRV3)</v>
      </c>
      <c r="B51" s="54" t="str">
        <f>IF(COUNTIFS('11.  Severity'!A$2:A$1359,A51,'11.  Severity'!B$2:B$1359,A$2, '11.  Severity'!E$2:E$1359,"YES"), "YES", IF(COUNTIFS('11.  Severity'!A$2:A$1359,A51,'11.  Severity'!B$2:B$1359,A$2, '11.  Severity'!E$2:E$1359,"UNK"), "UNK", "NO"))</f>
        <v>NO</v>
      </c>
      <c r="C51" s="54" t="str">
        <f>IF(COUNTIFS('11.  Severity'!A$2:A$1359,A51,'11.  Severity'!B$2:B$1359,A$2, '11.  Severity'!F$2:F$1359,"YES"), "YES", IF(COUNTIFS('11.  Severity'!A$2:A$1359,A51,'11.  Severity'!B$2:B$1359,A$2, '11.  Severity'!F$2:F$1359,"UNK"), "UNK", "NO"))</f>
        <v>NO</v>
      </c>
      <c r="D51" s="54" t="str">
        <f>IF(COUNTIFS('11.  Severity'!A$2:A$1359,A51,'11.  Severity'!B$2:B$1359,A$2, '11.  Severity'!H$2:H$1359,"YES"), "YES", "NO")</f>
        <v>NO</v>
      </c>
      <c r="E51" s="54" t="str">
        <f>IF(COUNTIFS('11.  Severity'!A$2:A$1359,A51,'11.  Severity'!B$2:B$1359,A$2, '11.  Severity'!I$2:I$1359,"YES"), "YES", "NO")</f>
        <v>NO</v>
      </c>
      <c r="F51" s="54">
        <f t="shared" si="0"/>
        <v>0</v>
      </c>
      <c r="G51" s="54" t="str">
        <f t="shared" si="1"/>
        <v>LOW</v>
      </c>
      <c r="H51" s="54" t="str">
        <f>IF(COUNTIFS('11.  Severity'!$A$2:$A$1359, A51, '11.  Severity'!$B$2:$B$1359, A$2, '11.  Severity'!$D$2:$D$1359, 1),INDEX('11.  Severity'!$C$1:$C$1359,SUMPRODUCT(('11.  Severity'!$A$1:$A$1359=A51)*('11.  Severity'!$B$1:$B$1359=$A$2)*('11.  Severity'!$D$1:$D$1359=1)*ROW('11.  Severity'!$C$1:$C$1359)),), "")</f>
        <v/>
      </c>
      <c r="I51" s="54">
        <f t="shared" si="2"/>
        <v>0</v>
      </c>
      <c r="J51" s="195" t="str">
        <f t="shared" si="3"/>
        <v>LOW</v>
      </c>
    </row>
    <row r="52" spans="1:10">
      <c r="A52" s="44" t="str">
        <f t="array" ref="A52">INDEX('11.  Severity'!A$2:A$1359, MATCH(0, COUNTIF($A$4:A51, '11.  Severity'!A$2:A$1359), 0))</f>
        <v>Ochratoxin</v>
      </c>
      <c r="B52" s="54" t="str">
        <f>IF(COUNTIFS('11.  Severity'!A$2:A$1359,A52,'11.  Severity'!B$2:B$1359,A$2, '11.  Severity'!E$2:E$1359,"YES"), "YES", IF(COUNTIFS('11.  Severity'!A$2:A$1359,A52,'11.  Severity'!B$2:B$1359,A$2, '11.  Severity'!E$2:E$1359,"UNK"), "UNK", "NO"))</f>
        <v>NO</v>
      </c>
      <c r="C52" s="54" t="str">
        <f>IF(COUNTIFS('11.  Severity'!A$2:A$1359,A52,'11.  Severity'!B$2:B$1359,A$2, '11.  Severity'!F$2:F$1359,"YES"), "YES", IF(COUNTIFS('11.  Severity'!A$2:A$1359,A52,'11.  Severity'!B$2:B$1359,A$2, '11.  Severity'!F$2:F$1359,"UNK"), "UNK", "NO"))</f>
        <v>NO</v>
      </c>
      <c r="D52" s="54" t="str">
        <f>IF(COUNTIFS('11.  Severity'!A$2:A$1359,A52,'11.  Severity'!B$2:B$1359,A$2, '11.  Severity'!H$2:H$1359,"YES"), "YES", "NO")</f>
        <v>NO</v>
      </c>
      <c r="E52" s="54" t="str">
        <f>IF(COUNTIFS('11.  Severity'!A$2:A$1359,A52,'11.  Severity'!B$2:B$1359,A$2, '11.  Severity'!I$2:I$1359,"YES"), "YES", "NO")</f>
        <v>NO</v>
      </c>
      <c r="F52" s="54">
        <f t="shared" si="0"/>
        <v>0</v>
      </c>
      <c r="G52" s="54" t="str">
        <f t="shared" si="1"/>
        <v>LOW</v>
      </c>
      <c r="H52" s="54" t="str">
        <f>IF(COUNTIFS('11.  Severity'!$A$2:$A$1359, A52, '11.  Severity'!$B$2:$B$1359, A$2, '11.  Severity'!$D$2:$D$1359, 1),INDEX('11.  Severity'!$C$1:$C$1359,SUMPRODUCT(('11.  Severity'!$A$1:$A$1359=A52)*('11.  Severity'!$B$1:$B$1359=$A$2)*('11.  Severity'!$D$1:$D$1359=1)*ROW('11.  Severity'!$C$1:$C$1359)),), "")</f>
        <v/>
      </c>
      <c r="I52" s="54">
        <f t="shared" si="2"/>
        <v>0</v>
      </c>
      <c r="J52" s="195" t="str">
        <f t="shared" si="3"/>
        <v>LOW</v>
      </c>
    </row>
    <row r="53" spans="1:10">
      <c r="A53" s="44" t="str">
        <f t="array" ref="A53">INDEX('11.  Severity'!A$2:A$1359, MATCH(0, COUNTIF($A$4:A52, '11.  Severity'!A$2:A$1359), 0))</f>
        <v>Perchlorate</v>
      </c>
      <c r="B53" s="54" t="str">
        <f>IF(COUNTIFS('11.  Severity'!A$2:A$1359,A53,'11.  Severity'!B$2:B$1359,A$2, '11.  Severity'!E$2:E$1359,"YES"), "YES", IF(COUNTIFS('11.  Severity'!A$2:A$1359,A53,'11.  Severity'!B$2:B$1359,A$2, '11.  Severity'!E$2:E$1359,"UNK"), "UNK", "NO"))</f>
        <v>NO</v>
      </c>
      <c r="C53" s="54" t="str">
        <f>IF(COUNTIFS('11.  Severity'!A$2:A$1359,A53,'11.  Severity'!B$2:B$1359,A$2, '11.  Severity'!F$2:F$1359,"YES"), "YES", IF(COUNTIFS('11.  Severity'!A$2:A$1359,A53,'11.  Severity'!B$2:B$1359,A$2, '11.  Severity'!F$2:F$1359,"UNK"), "UNK", "NO"))</f>
        <v>NO</v>
      </c>
      <c r="D53" s="54" t="str">
        <f>IF(COUNTIFS('11.  Severity'!A$2:A$1359,A53,'11.  Severity'!B$2:B$1359,A$2, '11.  Severity'!H$2:H$1359,"YES"), "YES", "NO")</f>
        <v>NO</v>
      </c>
      <c r="E53" s="54" t="str">
        <f>IF(COUNTIFS('11.  Severity'!A$2:A$1359,A53,'11.  Severity'!B$2:B$1359,A$2, '11.  Severity'!I$2:I$1359,"YES"), "YES", "NO")</f>
        <v>NO</v>
      </c>
      <c r="F53" s="54">
        <f t="shared" si="0"/>
        <v>0</v>
      </c>
      <c r="G53" s="54" t="str">
        <f t="shared" si="1"/>
        <v>LOW</v>
      </c>
      <c r="H53" s="54" t="str">
        <f>IF(COUNTIFS('11.  Severity'!$A$2:$A$1359, A53, '11.  Severity'!$B$2:$B$1359, A$2, '11.  Severity'!$D$2:$D$1359, 1),INDEX('11.  Severity'!$C$1:$C$1359,SUMPRODUCT(('11.  Severity'!$A$1:$A$1359=A53)*('11.  Severity'!$B$1:$B$1359=$A$2)*('11.  Severity'!$D$1:$D$1359=1)*ROW('11.  Severity'!$C$1:$C$1359)),), "")</f>
        <v/>
      </c>
      <c r="I53" s="54">
        <f t="shared" si="2"/>
        <v>0</v>
      </c>
      <c r="J53" s="195" t="str">
        <f t="shared" si="3"/>
        <v>LOW</v>
      </c>
    </row>
    <row r="54" spans="1:10">
      <c r="A54" s="44" t="str">
        <f t="array" ref="A54">INDEX('11.  Severity'!A$2:A$1359, MATCH(0, COUNTIF($A$4:A53, '11.  Severity'!A$2:A$1359), 0))</f>
        <v>Phosphorus (Deficiency)</v>
      </c>
      <c r="B54" s="54" t="str">
        <f>IF(COUNTIFS('11.  Severity'!A$2:A$1359,A54,'11.  Severity'!B$2:B$1359,A$2, '11.  Severity'!E$2:E$1359,"YES"), "YES", IF(COUNTIFS('11.  Severity'!A$2:A$1359,A54,'11.  Severity'!B$2:B$1359,A$2, '11.  Severity'!E$2:E$1359,"UNK"), "UNK", "NO"))</f>
        <v>NO</v>
      </c>
      <c r="C54" s="54" t="str">
        <f>IF(COUNTIFS('11.  Severity'!A$2:A$1359,A54,'11.  Severity'!B$2:B$1359,A$2, '11.  Severity'!F$2:F$1359,"YES"), "YES", IF(COUNTIFS('11.  Severity'!A$2:A$1359,A54,'11.  Severity'!B$2:B$1359,A$2, '11.  Severity'!F$2:F$1359,"UNK"), "UNK", "NO"))</f>
        <v>NO</v>
      </c>
      <c r="D54" s="54" t="str">
        <f>IF(COUNTIFS('11.  Severity'!A$2:A$1359,A54,'11.  Severity'!B$2:B$1359,A$2, '11.  Severity'!H$2:H$1359,"YES"), "YES", "NO")</f>
        <v>NO</v>
      </c>
      <c r="E54" s="54" t="str">
        <f>IF(COUNTIFS('11.  Severity'!A$2:A$1359,A54,'11.  Severity'!B$2:B$1359,A$2, '11.  Severity'!I$2:I$1359,"YES"), "YES", "NO")</f>
        <v>NO</v>
      </c>
      <c r="F54" s="54">
        <f t="shared" si="0"/>
        <v>0</v>
      </c>
      <c r="G54" s="54" t="str">
        <f t="shared" si="1"/>
        <v>LOW</v>
      </c>
      <c r="H54" s="54" t="str">
        <f>IF(COUNTIFS('11.  Severity'!$A$2:$A$1359, A54, '11.  Severity'!$B$2:$B$1359, A$2, '11.  Severity'!$D$2:$D$1359, 1),INDEX('11.  Severity'!$C$1:$C$1359,SUMPRODUCT(('11.  Severity'!$A$1:$A$1359=A54)*('11.  Severity'!$B$1:$B$1359=$A$2)*('11.  Severity'!$D$1:$D$1359=1)*ROW('11.  Severity'!$C$1:$C$1359)),), "")</f>
        <v/>
      </c>
      <c r="I54" s="54">
        <f t="shared" si="2"/>
        <v>0</v>
      </c>
      <c r="J54" s="195" t="str">
        <f t="shared" si="3"/>
        <v>LOW</v>
      </c>
    </row>
    <row r="55" spans="1:10">
      <c r="A55" s="44" t="str">
        <f t="array" ref="A55">INDEX('11.  Severity'!A$2:A$1359, MATCH(0, COUNTIF($A$4:A54, '11.  Severity'!A$2:A$1359), 0))</f>
        <v>Phosphorus (Excess)</v>
      </c>
      <c r="B55" s="54" t="str">
        <f>IF(COUNTIFS('11.  Severity'!A$2:A$1359,A55,'11.  Severity'!B$2:B$1359,A$2, '11.  Severity'!E$2:E$1359,"YES"), "YES", IF(COUNTIFS('11.  Severity'!A$2:A$1359,A55,'11.  Severity'!B$2:B$1359,A$2, '11.  Severity'!E$2:E$1359,"UNK"), "UNK", "NO"))</f>
        <v>NO</v>
      </c>
      <c r="C55" s="54" t="str">
        <f>IF(COUNTIFS('11.  Severity'!A$2:A$1359,A55,'11.  Severity'!B$2:B$1359,A$2, '11.  Severity'!F$2:F$1359,"YES"), "YES", IF(COUNTIFS('11.  Severity'!A$2:A$1359,A55,'11.  Severity'!B$2:B$1359,A$2, '11.  Severity'!F$2:F$1359,"UNK"), "UNK", "NO"))</f>
        <v>NO</v>
      </c>
      <c r="D55" s="54" t="str">
        <f>IF(COUNTIFS('11.  Severity'!A$2:A$1359,A55,'11.  Severity'!B$2:B$1359,A$2, '11.  Severity'!H$2:H$1359,"YES"), "YES", "NO")</f>
        <v>NO</v>
      </c>
      <c r="E55" s="54" t="str">
        <f>IF(COUNTIFS('11.  Severity'!A$2:A$1359,A55,'11.  Severity'!B$2:B$1359,A$2, '11.  Severity'!I$2:I$1359,"YES"), "YES", "NO")</f>
        <v>NO</v>
      </c>
      <c r="F55" s="54">
        <f t="shared" si="0"/>
        <v>0</v>
      </c>
      <c r="G55" s="54" t="str">
        <f t="shared" si="1"/>
        <v>LOW</v>
      </c>
      <c r="H55" s="54" t="str">
        <f>IF(COUNTIFS('11.  Severity'!$A$2:$A$1359, A55, '11.  Severity'!$B$2:$B$1359, A$2, '11.  Severity'!$D$2:$D$1359, 1),INDEX('11.  Severity'!$C$1:$C$1359,SUMPRODUCT(('11.  Severity'!$A$1:$A$1359=A55)*('11.  Severity'!$B$1:$B$1359=$A$2)*('11.  Severity'!$D$1:$D$1359=1)*ROW('11.  Severity'!$C$1:$C$1359)),), "")</f>
        <v/>
      </c>
      <c r="I55" s="54">
        <f t="shared" si="2"/>
        <v>0</v>
      </c>
      <c r="J55" s="195" t="str">
        <f t="shared" si="3"/>
        <v>LOW</v>
      </c>
    </row>
    <row r="56" spans="1:10">
      <c r="A56" s="44" t="str">
        <f t="array" ref="A56">INDEX('11.  Severity'!A$2:A$1359, MATCH(0, COUNTIF($A$4:A55, '11.  Severity'!A$2:A$1359), 0))</f>
        <v>Plastic (physical)</v>
      </c>
      <c r="B56" s="54" t="str">
        <f>IF(COUNTIFS('11.  Severity'!A$2:A$1359,A56,'11.  Severity'!B$2:B$1359,A$2, '11.  Severity'!E$2:E$1359,"YES"), "YES", IF(COUNTIFS('11.  Severity'!A$2:A$1359,A56,'11.  Severity'!B$2:B$1359,A$2, '11.  Severity'!E$2:E$1359,"UNK"), "UNK", "NO"))</f>
        <v>NO</v>
      </c>
      <c r="C56" s="54" t="str">
        <f>IF(COUNTIFS('11.  Severity'!A$2:A$1359,A56,'11.  Severity'!B$2:B$1359,A$2, '11.  Severity'!F$2:F$1359,"YES"), "YES", IF(COUNTIFS('11.  Severity'!A$2:A$1359,A56,'11.  Severity'!B$2:B$1359,A$2, '11.  Severity'!F$2:F$1359,"UNK"), "UNK", "NO"))</f>
        <v>NO</v>
      </c>
      <c r="D56" s="54" t="str">
        <f>IF(COUNTIFS('11.  Severity'!A$2:A$1359,A56,'11.  Severity'!B$2:B$1359,A$2, '11.  Severity'!H$2:H$1359,"YES"), "YES", "NO")</f>
        <v>NO</v>
      </c>
      <c r="E56" s="54" t="str">
        <f>IF(COUNTIFS('11.  Severity'!A$2:A$1359,A56,'11.  Severity'!B$2:B$1359,A$2, '11.  Severity'!I$2:I$1359,"YES"), "YES", "NO")</f>
        <v>NO</v>
      </c>
      <c r="F56" s="54">
        <f t="shared" si="0"/>
        <v>0</v>
      </c>
      <c r="G56" s="54" t="str">
        <f t="shared" si="1"/>
        <v>LOW</v>
      </c>
      <c r="H56" s="54" t="str">
        <f>IF(COUNTIFS('11.  Severity'!$A$2:$A$1359, A56, '11.  Severity'!$B$2:$B$1359, A$2, '11.  Severity'!$D$2:$D$1359, 1),INDEX('11.  Severity'!$C$1:$C$1359,SUMPRODUCT(('11.  Severity'!$A$1:$A$1359=A56)*('11.  Severity'!$B$1:$B$1359=$A$2)*('11.  Severity'!$D$1:$D$1359=1)*ROW('11.  Severity'!$C$1:$C$1359)),), "")</f>
        <v/>
      </c>
      <c r="I56" s="54">
        <f t="shared" si="2"/>
        <v>0</v>
      </c>
      <c r="J56" s="195" t="str">
        <f t="shared" si="3"/>
        <v>LOW</v>
      </c>
    </row>
    <row r="57" spans="1:10">
      <c r="A57" s="44" t="str">
        <f t="array" ref="A57">INDEX('11.  Severity'!A$2:A$1359, MATCH(0, COUNTIF($A$4:A56, '11.  Severity'!A$2:A$1359), 0))</f>
        <v xml:space="preserve">Polychlorinated biphenyls (PCBs) </v>
      </c>
      <c r="B57" s="54" t="str">
        <f>IF(COUNTIFS('11.  Severity'!A$2:A$1359,A57,'11.  Severity'!B$2:B$1359,A$2, '11.  Severity'!E$2:E$1359,"YES"), "YES", IF(COUNTIFS('11.  Severity'!A$2:A$1359,A57,'11.  Severity'!B$2:B$1359,A$2, '11.  Severity'!E$2:E$1359,"UNK"), "UNK", "NO"))</f>
        <v>NO</v>
      </c>
      <c r="C57" s="54" t="str">
        <f>IF(COUNTIFS('11.  Severity'!A$2:A$1359,A57,'11.  Severity'!B$2:B$1359,A$2, '11.  Severity'!F$2:F$1359,"YES"), "YES", IF(COUNTIFS('11.  Severity'!A$2:A$1359,A57,'11.  Severity'!B$2:B$1359,A$2, '11.  Severity'!F$2:F$1359,"UNK"), "UNK", "NO"))</f>
        <v>NO</v>
      </c>
      <c r="D57" s="54" t="str">
        <f>IF(COUNTIFS('11.  Severity'!A$2:A$1359,A57,'11.  Severity'!B$2:B$1359,A$2, '11.  Severity'!H$2:H$1359,"YES"), "YES", "NO")</f>
        <v>NO</v>
      </c>
      <c r="E57" s="54" t="str">
        <f>IF(COUNTIFS('11.  Severity'!A$2:A$1359,A57,'11.  Severity'!B$2:B$1359,A$2, '11.  Severity'!I$2:I$1359,"YES"), "YES", "NO")</f>
        <v>NO</v>
      </c>
      <c r="F57" s="54">
        <f t="shared" si="0"/>
        <v>0</v>
      </c>
      <c r="G57" s="54" t="str">
        <f t="shared" si="1"/>
        <v>LOW</v>
      </c>
      <c r="H57" s="54" t="str">
        <f>IF(COUNTIFS('11.  Severity'!$A$2:$A$1359, A57, '11.  Severity'!$B$2:$B$1359, A$2, '11.  Severity'!$D$2:$D$1359, 1),INDEX('11.  Severity'!$C$1:$C$1359,SUMPRODUCT(('11.  Severity'!$A$1:$A$1359=A57)*('11.  Severity'!$B$1:$B$1359=$A$2)*('11.  Severity'!$D$1:$D$1359=1)*ROW('11.  Severity'!$C$1:$C$1359)),), "")</f>
        <v/>
      </c>
      <c r="I57" s="54">
        <f t="shared" si="2"/>
        <v>0</v>
      </c>
      <c r="J57" s="195" t="str">
        <f t="shared" si="3"/>
        <v>LOW</v>
      </c>
    </row>
    <row r="58" spans="1:10">
      <c r="A58" s="44" t="str">
        <f t="array" ref="A58">INDEX('11.  Severity'!A$2:A$1359, MATCH(0, COUNTIF($A$4:A57, '11.  Severity'!A$2:A$1359), 0))</f>
        <v>Porcine epidemic diarrhea virus</v>
      </c>
      <c r="B58" s="54" t="str">
        <f>IF(COUNTIFS('11.  Severity'!A$2:A$1359,A58,'11.  Severity'!B$2:B$1359,A$2, '11.  Severity'!E$2:E$1359,"YES"), "YES", IF(COUNTIFS('11.  Severity'!A$2:A$1359,A58,'11.  Severity'!B$2:B$1359,A$2, '11.  Severity'!E$2:E$1359,"UNK"), "UNK", "NO"))</f>
        <v>NO</v>
      </c>
      <c r="C58" s="54" t="str">
        <f>IF(COUNTIFS('11.  Severity'!A$2:A$1359,A58,'11.  Severity'!B$2:B$1359,A$2, '11.  Severity'!F$2:F$1359,"YES"), "YES", IF(COUNTIFS('11.  Severity'!A$2:A$1359,A58,'11.  Severity'!B$2:B$1359,A$2, '11.  Severity'!F$2:F$1359,"UNK"), "UNK", "NO"))</f>
        <v>NO</v>
      </c>
      <c r="D58" s="54" t="str">
        <f>IF(COUNTIFS('11.  Severity'!A$2:A$1359,A58,'11.  Severity'!B$2:B$1359,A$2, '11.  Severity'!H$2:H$1359,"YES"), "YES", "NO")</f>
        <v>NO</v>
      </c>
      <c r="E58" s="54" t="str">
        <f>IF(COUNTIFS('11.  Severity'!A$2:A$1359,A58,'11.  Severity'!B$2:B$1359,A$2, '11.  Severity'!I$2:I$1359,"YES"), "YES", "NO")</f>
        <v>NO</v>
      </c>
      <c r="F58" s="54">
        <f t="shared" si="0"/>
        <v>0</v>
      </c>
      <c r="G58" s="54" t="str">
        <f t="shared" si="1"/>
        <v>LOW</v>
      </c>
      <c r="H58" s="54" t="str">
        <f>IF(COUNTIFS('11.  Severity'!$A$2:$A$1359, A58, '11.  Severity'!$B$2:$B$1359, A$2, '11.  Severity'!$D$2:$D$1359, 1),INDEX('11.  Severity'!$C$1:$C$1359,SUMPRODUCT(('11.  Severity'!$A$1:$A$1359=A58)*('11.  Severity'!$B$1:$B$1359=$A$2)*('11.  Severity'!$D$1:$D$1359=1)*ROW('11.  Severity'!$C$1:$C$1359)),), "")</f>
        <v/>
      </c>
      <c r="I58" s="54">
        <f t="shared" si="2"/>
        <v>0</v>
      </c>
      <c r="J58" s="195" t="str">
        <f t="shared" si="3"/>
        <v>LOW</v>
      </c>
    </row>
    <row r="59" spans="1:10">
      <c r="A59" s="44" t="str">
        <f t="array" ref="A59">INDEX('11.  Severity'!A$2:A$1359, MATCH(0, COUNTIF($A$4:A58, '11.  Severity'!A$2:A$1359), 0))</f>
        <v>Propylene glycol</v>
      </c>
      <c r="B59" s="54" t="str">
        <f>IF(COUNTIFS('11.  Severity'!A$2:A$1359,A59,'11.  Severity'!B$2:B$1359,A$2, '11.  Severity'!E$2:E$1359,"YES"), "YES", IF(COUNTIFS('11.  Severity'!A$2:A$1359,A59,'11.  Severity'!B$2:B$1359,A$2, '11.  Severity'!E$2:E$1359,"UNK"), "UNK", "NO"))</f>
        <v>NO</v>
      </c>
      <c r="C59" s="54" t="str">
        <f>IF(COUNTIFS('11.  Severity'!A$2:A$1359,A59,'11.  Severity'!B$2:B$1359,A$2, '11.  Severity'!F$2:F$1359,"YES"), "YES", IF(COUNTIFS('11.  Severity'!A$2:A$1359,A59,'11.  Severity'!B$2:B$1359,A$2, '11.  Severity'!F$2:F$1359,"UNK"), "UNK", "NO"))</f>
        <v>NO</v>
      </c>
      <c r="D59" s="54" t="str">
        <f>IF(COUNTIFS('11.  Severity'!A$2:A$1359,A59,'11.  Severity'!B$2:B$1359,A$2, '11.  Severity'!H$2:H$1359,"YES"), "YES", "NO")</f>
        <v>NO</v>
      </c>
      <c r="E59" s="54" t="str">
        <f>IF(COUNTIFS('11.  Severity'!A$2:A$1359,A59,'11.  Severity'!B$2:B$1359,A$2, '11.  Severity'!I$2:I$1359,"YES"), "YES", "NO")</f>
        <v>NO</v>
      </c>
      <c r="F59" s="54">
        <f t="shared" si="0"/>
        <v>0</v>
      </c>
      <c r="G59" s="54" t="str">
        <f t="shared" si="1"/>
        <v>LOW</v>
      </c>
      <c r="H59" s="54" t="str">
        <f>IF(COUNTIFS('11.  Severity'!$A$2:$A$1359, A59, '11.  Severity'!$B$2:$B$1359, A$2, '11.  Severity'!$D$2:$D$1359, 1),INDEX('11.  Severity'!$C$1:$C$1359,SUMPRODUCT(('11.  Severity'!$A$1:$A$1359=A59)*('11.  Severity'!$B$1:$B$1359=$A$2)*('11.  Severity'!$D$1:$D$1359=1)*ROW('11.  Severity'!$C$1:$C$1359)),), "")</f>
        <v/>
      </c>
      <c r="I59" s="54">
        <f t="shared" si="2"/>
        <v>0</v>
      </c>
      <c r="J59" s="195" t="str">
        <f t="shared" si="3"/>
        <v>LOW</v>
      </c>
    </row>
    <row r="60" spans="1:10">
      <c r="A60" s="44" t="str">
        <f t="array" ref="A60">INDEX('11.  Severity'!A$2:A$1359, MATCH(0, COUNTIF($A$4:A59, '11.  Severity'!A$2:A$1359), 0))</f>
        <v>Rubidium</v>
      </c>
      <c r="B60" s="54" t="str">
        <f>IF(COUNTIFS('11.  Severity'!A$2:A$1359,A60,'11.  Severity'!B$2:B$1359,A$2, '11.  Severity'!E$2:E$1359,"YES"), "YES", IF(COUNTIFS('11.  Severity'!A$2:A$1359,A60,'11.  Severity'!B$2:B$1359,A$2, '11.  Severity'!E$2:E$1359,"UNK"), "UNK", "NO"))</f>
        <v>NO</v>
      </c>
      <c r="C60" s="54" t="str">
        <f>IF(COUNTIFS('11.  Severity'!A$2:A$1359,A60,'11.  Severity'!B$2:B$1359,A$2, '11.  Severity'!F$2:F$1359,"YES"), "YES", IF(COUNTIFS('11.  Severity'!A$2:A$1359,A60,'11.  Severity'!B$2:B$1359,A$2, '11.  Severity'!F$2:F$1359,"UNK"), "UNK", "NO"))</f>
        <v>NO</v>
      </c>
      <c r="D60" s="54" t="str">
        <f>IF(COUNTIFS('11.  Severity'!A$2:A$1359,A60,'11.  Severity'!B$2:B$1359,A$2, '11.  Severity'!H$2:H$1359,"YES"), "YES", "NO")</f>
        <v>NO</v>
      </c>
      <c r="E60" s="54" t="str">
        <f>IF(COUNTIFS('11.  Severity'!A$2:A$1359,A60,'11.  Severity'!B$2:B$1359,A$2, '11.  Severity'!I$2:I$1359,"YES"), "YES", "NO")</f>
        <v>NO</v>
      </c>
      <c r="F60" s="54">
        <f t="shared" si="0"/>
        <v>0</v>
      </c>
      <c r="G60" s="54" t="str">
        <f t="shared" si="1"/>
        <v>LOW</v>
      </c>
      <c r="H60" s="54" t="str">
        <f>IF(COUNTIFS('11.  Severity'!$A$2:$A$1359, A60, '11.  Severity'!$B$2:$B$1359, A$2, '11.  Severity'!$D$2:$D$1359, 1),INDEX('11.  Severity'!$C$1:$C$1359,SUMPRODUCT(('11.  Severity'!$A$1:$A$1359=A60)*('11.  Severity'!$B$1:$B$1359=$A$2)*('11.  Severity'!$D$1:$D$1359=1)*ROW('11.  Severity'!$C$1:$C$1359)),), "")</f>
        <v/>
      </c>
      <c r="I60" s="54">
        <f t="shared" si="2"/>
        <v>0</v>
      </c>
      <c r="J60" s="195" t="str">
        <f t="shared" si="3"/>
        <v>LOW</v>
      </c>
    </row>
    <row r="61" spans="1:10">
      <c r="A61" s="44" t="str">
        <f t="array" ref="A61">INDEX('11.  Severity'!A$2:A$1359, MATCH(0, COUNTIF($A$4:A60, '11.  Severity'!A$2:A$1359), 0))</f>
        <v>Salinomycin</v>
      </c>
      <c r="B61" s="54" t="str">
        <f>IF(COUNTIFS('11.  Severity'!A$2:A$1359,A61,'11.  Severity'!B$2:B$1359,A$2, '11.  Severity'!E$2:E$1359,"YES"), "YES", IF(COUNTIFS('11.  Severity'!A$2:A$1359,A61,'11.  Severity'!B$2:B$1359,A$2, '11.  Severity'!E$2:E$1359,"UNK"), "UNK", "NO"))</f>
        <v>NO</v>
      </c>
      <c r="C61" s="54" t="str">
        <f>IF(COUNTIFS('11.  Severity'!A$2:A$1359,A61,'11.  Severity'!B$2:B$1359,A$2, '11.  Severity'!F$2:F$1359,"YES"), "YES", IF(COUNTIFS('11.  Severity'!A$2:A$1359,A61,'11.  Severity'!B$2:B$1359,A$2, '11.  Severity'!F$2:F$1359,"UNK"), "UNK", "NO"))</f>
        <v>NO</v>
      </c>
      <c r="D61" s="54" t="str">
        <f>IF(COUNTIFS('11.  Severity'!A$2:A$1359,A61,'11.  Severity'!B$2:B$1359,A$2, '11.  Severity'!H$2:H$1359,"YES"), "YES", "NO")</f>
        <v>NO</v>
      </c>
      <c r="E61" s="54" t="str">
        <f>IF(COUNTIFS('11.  Severity'!A$2:A$1359,A61,'11.  Severity'!B$2:B$1359,A$2, '11.  Severity'!I$2:I$1359,"YES"), "YES", "NO")</f>
        <v>NO</v>
      </c>
      <c r="F61" s="54">
        <f t="shared" si="0"/>
        <v>0</v>
      </c>
      <c r="G61" s="54" t="str">
        <f t="shared" si="1"/>
        <v>LOW</v>
      </c>
      <c r="H61" s="54" t="str">
        <f>IF(COUNTIFS('11.  Severity'!$A$2:$A$1359, A61, '11.  Severity'!$B$2:$B$1359, A$2, '11.  Severity'!$D$2:$D$1359, 1),INDEX('11.  Severity'!$C$1:$C$1359,SUMPRODUCT(('11.  Severity'!$A$1:$A$1359=A61)*('11.  Severity'!$B$1:$B$1359=$A$2)*('11.  Severity'!$D$1:$D$1359=1)*ROW('11.  Severity'!$C$1:$C$1359)),), "")</f>
        <v/>
      </c>
      <c r="I61" s="54">
        <f t="shared" si="2"/>
        <v>0</v>
      </c>
      <c r="J61" s="195" t="str">
        <f t="shared" si="3"/>
        <v>LOW</v>
      </c>
    </row>
    <row r="62" spans="1:10">
      <c r="A62" s="44" t="str">
        <f t="array" ref="A62">INDEX('11.  Severity'!A$2:A$1359, MATCH(0, COUNTIF($A$4:A61, '11.  Severity'!A$2:A$1359), 0))</f>
        <v>Salmonella Abortusequi</v>
      </c>
      <c r="B62" s="54" t="str">
        <f>IF(COUNTIFS('11.  Severity'!A$2:A$1359,A62,'11.  Severity'!B$2:B$1359,A$2, '11.  Severity'!E$2:E$1359,"YES"), "YES", IF(COUNTIFS('11.  Severity'!A$2:A$1359,A62,'11.  Severity'!B$2:B$1359,A$2, '11.  Severity'!E$2:E$1359,"UNK"), "UNK", "NO"))</f>
        <v>NO</v>
      </c>
      <c r="C62" s="54" t="str">
        <f>IF(COUNTIFS('11.  Severity'!A$2:A$1359,A62,'11.  Severity'!B$2:B$1359,A$2, '11.  Severity'!F$2:F$1359,"YES"), "YES", IF(COUNTIFS('11.  Severity'!A$2:A$1359,A62,'11.  Severity'!B$2:B$1359,A$2, '11.  Severity'!F$2:F$1359,"UNK"), "UNK", "NO"))</f>
        <v>NO</v>
      </c>
      <c r="D62" s="54" t="str">
        <f>IF(COUNTIFS('11.  Severity'!A$2:A$1359,A62,'11.  Severity'!B$2:B$1359,A$2, '11.  Severity'!H$2:H$1359,"YES"), "YES", "NO")</f>
        <v>NO</v>
      </c>
      <c r="E62" s="54" t="str">
        <f>IF(COUNTIFS('11.  Severity'!A$2:A$1359,A62,'11.  Severity'!B$2:B$1359,A$2, '11.  Severity'!I$2:I$1359,"YES"), "YES", "NO")</f>
        <v>NO</v>
      </c>
      <c r="F62" s="54">
        <f t="shared" si="0"/>
        <v>0</v>
      </c>
      <c r="G62" s="54" t="str">
        <f t="shared" si="1"/>
        <v>LOW</v>
      </c>
      <c r="H62" s="54" t="str">
        <f>IF(COUNTIFS('11.  Severity'!$A$2:$A$1359, A62, '11.  Severity'!$B$2:$B$1359, A$2, '11.  Severity'!$D$2:$D$1359, 1),INDEX('11.  Severity'!$C$1:$C$1359,SUMPRODUCT(('11.  Severity'!$A$1:$A$1359=A62)*('11.  Severity'!$B$1:$B$1359=$A$2)*('11.  Severity'!$D$1:$D$1359=1)*ROW('11.  Severity'!$C$1:$C$1359)),), "")</f>
        <v/>
      </c>
      <c r="I62" s="54">
        <f t="shared" si="2"/>
        <v>0</v>
      </c>
      <c r="J62" s="195" t="str">
        <f t="shared" si="3"/>
        <v>LOW</v>
      </c>
    </row>
    <row r="63" spans="1:10">
      <c r="A63" s="44" t="str">
        <f t="array" ref="A63">INDEX('11.  Severity'!A$2:A$1359, MATCH(0, COUNTIF($A$4:A62, '11.  Severity'!A$2:A$1359), 0))</f>
        <v>Salmonella Abortusovis</v>
      </c>
      <c r="B63" s="54" t="str">
        <f>IF(COUNTIFS('11.  Severity'!A$2:A$1359,A63,'11.  Severity'!B$2:B$1359,A$2, '11.  Severity'!E$2:E$1359,"YES"), "YES", IF(COUNTIFS('11.  Severity'!A$2:A$1359,A63,'11.  Severity'!B$2:B$1359,A$2, '11.  Severity'!E$2:E$1359,"UNK"), "UNK", "NO"))</f>
        <v>NO</v>
      </c>
      <c r="C63" s="54" t="str">
        <f>IF(COUNTIFS('11.  Severity'!A$2:A$1359,A63,'11.  Severity'!B$2:B$1359,A$2, '11.  Severity'!F$2:F$1359,"YES"), "YES", IF(COUNTIFS('11.  Severity'!A$2:A$1359,A63,'11.  Severity'!B$2:B$1359,A$2, '11.  Severity'!F$2:F$1359,"UNK"), "UNK", "NO"))</f>
        <v>NO</v>
      </c>
      <c r="D63" s="54" t="str">
        <f>IF(COUNTIFS('11.  Severity'!A$2:A$1359,A63,'11.  Severity'!B$2:B$1359,A$2, '11.  Severity'!H$2:H$1359,"YES"), "YES", "NO")</f>
        <v>NO</v>
      </c>
      <c r="E63" s="54" t="str">
        <f>IF(COUNTIFS('11.  Severity'!A$2:A$1359,A63,'11.  Severity'!B$2:B$1359,A$2, '11.  Severity'!I$2:I$1359,"YES"), "YES", "NO")</f>
        <v>NO</v>
      </c>
      <c r="F63" s="54">
        <f t="shared" si="0"/>
        <v>0</v>
      </c>
      <c r="G63" s="54" t="str">
        <f t="shared" si="1"/>
        <v>LOW</v>
      </c>
      <c r="H63" s="54" t="str">
        <f>IF(COUNTIFS('11.  Severity'!$A$2:$A$1359, A63, '11.  Severity'!$B$2:$B$1359, A$2, '11.  Severity'!$D$2:$D$1359, 1),INDEX('11.  Severity'!$C$1:$C$1359,SUMPRODUCT(('11.  Severity'!$A$1:$A$1359=A63)*('11.  Severity'!$B$1:$B$1359=$A$2)*('11.  Severity'!$D$1:$D$1359=1)*ROW('11.  Severity'!$C$1:$C$1359)),), "")</f>
        <v/>
      </c>
      <c r="I63" s="54">
        <f t="shared" si="2"/>
        <v>0</v>
      </c>
      <c r="J63" s="195" t="str">
        <f t="shared" si="3"/>
        <v>LOW</v>
      </c>
    </row>
    <row r="64" spans="1:10">
      <c r="A64" s="44" t="str">
        <f t="array" ref="A64">INDEX('11.  Severity'!A$2:A$1359, MATCH(0, COUNTIF($A$4:A63, '11.  Severity'!A$2:A$1359), 0))</f>
        <v>Salmonella Cholerasuis</v>
      </c>
      <c r="B64" s="54" t="str">
        <f>IF(COUNTIFS('11.  Severity'!A$2:A$1359,A64,'11.  Severity'!B$2:B$1359,A$2, '11.  Severity'!E$2:E$1359,"YES"), "YES", IF(COUNTIFS('11.  Severity'!A$2:A$1359,A64,'11.  Severity'!B$2:B$1359,A$2, '11.  Severity'!E$2:E$1359,"UNK"), "UNK", "NO"))</f>
        <v>NO</v>
      </c>
      <c r="C64" s="54" t="str">
        <f>IF(COUNTIFS('11.  Severity'!A$2:A$1359,A64,'11.  Severity'!B$2:B$1359,A$2, '11.  Severity'!F$2:F$1359,"YES"), "YES", IF(COUNTIFS('11.  Severity'!A$2:A$1359,A64,'11.  Severity'!B$2:B$1359,A$2, '11.  Severity'!F$2:F$1359,"UNK"), "UNK", "NO"))</f>
        <v>NO</v>
      </c>
      <c r="D64" s="54" t="str">
        <f>IF(COUNTIFS('11.  Severity'!A$2:A$1359,A64,'11.  Severity'!B$2:B$1359,A$2, '11.  Severity'!H$2:H$1359,"YES"), "YES", "NO")</f>
        <v>NO</v>
      </c>
      <c r="E64" s="54" t="str">
        <f>IF(COUNTIFS('11.  Severity'!A$2:A$1359,A64,'11.  Severity'!B$2:B$1359,A$2, '11.  Severity'!I$2:I$1359,"YES"), "YES", "NO")</f>
        <v>NO</v>
      </c>
      <c r="F64" s="54">
        <f t="shared" si="0"/>
        <v>0</v>
      </c>
      <c r="G64" s="54" t="str">
        <f t="shared" si="1"/>
        <v>LOW</v>
      </c>
      <c r="H64" s="54" t="str">
        <f>IF(COUNTIFS('11.  Severity'!$A$2:$A$1359, A64, '11.  Severity'!$B$2:$B$1359, A$2, '11.  Severity'!$D$2:$D$1359, 1),INDEX('11.  Severity'!$C$1:$C$1359,SUMPRODUCT(('11.  Severity'!$A$1:$A$1359=A64)*('11.  Severity'!$B$1:$B$1359=$A$2)*('11.  Severity'!$D$1:$D$1359=1)*ROW('11.  Severity'!$C$1:$C$1359)),), "")</f>
        <v/>
      </c>
      <c r="I64" s="54">
        <f t="shared" si="2"/>
        <v>0</v>
      </c>
      <c r="J64" s="195" t="str">
        <f t="shared" si="3"/>
        <v>LOW</v>
      </c>
    </row>
    <row r="65" spans="1:10">
      <c r="A65" s="44" t="str">
        <f t="array" ref="A65">INDEX('11.  Severity'!A$2:A$1359, MATCH(0, COUNTIF($A$4:A64, '11.  Severity'!A$2:A$1359), 0))</f>
        <v>Salmonella Dublin</v>
      </c>
      <c r="B65" s="54" t="str">
        <f>IF(COUNTIFS('11.  Severity'!A$2:A$1359,A65,'11.  Severity'!B$2:B$1359,A$2, '11.  Severity'!E$2:E$1359,"YES"), "YES", IF(COUNTIFS('11.  Severity'!A$2:A$1359,A65,'11.  Severity'!B$2:B$1359,A$2, '11.  Severity'!E$2:E$1359,"UNK"), "UNK", "NO"))</f>
        <v>NO</v>
      </c>
      <c r="C65" s="54" t="str">
        <f>IF(COUNTIFS('11.  Severity'!A$2:A$1359,A65,'11.  Severity'!B$2:B$1359,A$2, '11.  Severity'!F$2:F$1359,"YES"), "YES", IF(COUNTIFS('11.  Severity'!A$2:A$1359,A65,'11.  Severity'!B$2:B$1359,A$2, '11.  Severity'!F$2:F$1359,"UNK"), "UNK", "NO"))</f>
        <v>NO</v>
      </c>
      <c r="D65" s="54" t="str">
        <f>IF(COUNTIFS('11.  Severity'!A$2:A$1359,A65,'11.  Severity'!B$2:B$1359,A$2, '11.  Severity'!H$2:H$1359,"YES"), "YES", "NO")</f>
        <v>NO</v>
      </c>
      <c r="E65" s="54" t="str">
        <f>IF(COUNTIFS('11.  Severity'!A$2:A$1359,A65,'11.  Severity'!B$2:B$1359,A$2, '11.  Severity'!I$2:I$1359,"YES"), "YES", "NO")</f>
        <v>NO</v>
      </c>
      <c r="F65" s="54">
        <f t="shared" si="0"/>
        <v>0</v>
      </c>
      <c r="G65" s="54" t="str">
        <f t="shared" si="1"/>
        <v>LOW</v>
      </c>
      <c r="H65" s="54" t="str">
        <f>IF(COUNTIFS('11.  Severity'!$A$2:$A$1359, A65, '11.  Severity'!$B$2:$B$1359, A$2, '11.  Severity'!$D$2:$D$1359, 1),INDEX('11.  Severity'!$C$1:$C$1359,SUMPRODUCT(('11.  Severity'!$A$1:$A$1359=A65)*('11.  Severity'!$B$1:$B$1359=$A$2)*('11.  Severity'!$D$1:$D$1359=1)*ROW('11.  Severity'!$C$1:$C$1359)),), "")</f>
        <v/>
      </c>
      <c r="I65" s="54">
        <f t="shared" si="2"/>
        <v>0</v>
      </c>
      <c r="J65" s="195" t="str">
        <f t="shared" si="3"/>
        <v>LOW</v>
      </c>
    </row>
    <row r="66" spans="1:10">
      <c r="A66" s="44" t="str">
        <f t="array" ref="A66">INDEX('11.  Severity'!A$2:A$1359, MATCH(0, COUNTIF($A$4:A65, '11.  Severity'!A$2:A$1359), 0))</f>
        <v>Salmonella Enteritidis</v>
      </c>
      <c r="B66" s="54" t="str">
        <f>IF(COUNTIFS('11.  Severity'!A$2:A$1359,A66,'11.  Severity'!B$2:B$1359,A$2, '11.  Severity'!E$2:E$1359,"YES"), "YES", IF(COUNTIFS('11.  Severity'!A$2:A$1359,A66,'11.  Severity'!B$2:B$1359,A$2, '11.  Severity'!E$2:E$1359,"UNK"), "UNK", "NO"))</f>
        <v>NO</v>
      </c>
      <c r="C66" s="54" t="str">
        <f>IF(COUNTIFS('11.  Severity'!A$2:A$1359,A66,'11.  Severity'!B$2:B$1359,A$2, '11.  Severity'!F$2:F$1359,"YES"), "YES", IF(COUNTIFS('11.  Severity'!A$2:A$1359,A66,'11.  Severity'!B$2:B$1359,A$2, '11.  Severity'!F$2:F$1359,"UNK"), "UNK", "NO"))</f>
        <v>NO</v>
      </c>
      <c r="D66" s="54" t="str">
        <f>IF(COUNTIFS('11.  Severity'!A$2:A$1359,A66,'11.  Severity'!B$2:B$1359,A$2, '11.  Severity'!H$2:H$1359,"YES"), "YES", "NO")</f>
        <v>NO</v>
      </c>
      <c r="E66" s="54" t="str">
        <f>IF(COUNTIFS('11.  Severity'!A$2:A$1359,A66,'11.  Severity'!B$2:B$1359,A$2, '11.  Severity'!I$2:I$1359,"YES"), "YES", "NO")</f>
        <v>NO</v>
      </c>
      <c r="F66" s="54">
        <f t="shared" si="0"/>
        <v>0</v>
      </c>
      <c r="G66" s="54" t="str">
        <f t="shared" si="1"/>
        <v>LOW</v>
      </c>
      <c r="H66" s="54" t="str">
        <f>IF(COUNTIFS('11.  Severity'!$A$2:$A$1359, A66, '11.  Severity'!$B$2:$B$1359, A$2, '11.  Severity'!$D$2:$D$1359, 1),INDEX('11.  Severity'!$C$1:$C$1359,SUMPRODUCT(('11.  Severity'!$A$1:$A$1359=A66)*('11.  Severity'!$B$1:$B$1359=$A$2)*('11.  Severity'!$D$1:$D$1359=1)*ROW('11.  Severity'!$C$1:$C$1359)),), "")</f>
        <v/>
      </c>
      <c r="I66" s="54">
        <f t="shared" si="2"/>
        <v>0</v>
      </c>
      <c r="J66" s="195" t="str">
        <f t="shared" si="3"/>
        <v>LOW</v>
      </c>
    </row>
    <row r="67" spans="1:10">
      <c r="A67" s="44" t="str">
        <f t="array" ref="A67">INDEX('11.  Severity'!A$2:A$1359, MATCH(0, COUNTIF($A$4:A66, '11.  Severity'!A$2:A$1359), 0))</f>
        <v>Salmonella Gallinarum</v>
      </c>
      <c r="B67" s="54" t="str">
        <f>IF(COUNTIFS('11.  Severity'!A$2:A$1359,A67,'11.  Severity'!B$2:B$1359,A$2, '11.  Severity'!E$2:E$1359,"YES"), "YES", IF(COUNTIFS('11.  Severity'!A$2:A$1359,A67,'11.  Severity'!B$2:B$1359,A$2, '11.  Severity'!E$2:E$1359,"UNK"), "UNK", "NO"))</f>
        <v>NO</v>
      </c>
      <c r="C67" s="54" t="str">
        <f>IF(COUNTIFS('11.  Severity'!A$2:A$1359,A67,'11.  Severity'!B$2:B$1359,A$2, '11.  Severity'!F$2:F$1359,"YES"), "YES", IF(COUNTIFS('11.  Severity'!A$2:A$1359,A67,'11.  Severity'!B$2:B$1359,A$2, '11.  Severity'!F$2:F$1359,"UNK"), "UNK", "NO"))</f>
        <v>NO</v>
      </c>
      <c r="D67" s="54" t="str">
        <f>IF(COUNTIFS('11.  Severity'!A$2:A$1359,A67,'11.  Severity'!B$2:B$1359,A$2, '11.  Severity'!H$2:H$1359,"YES"), "YES", "NO")</f>
        <v>NO</v>
      </c>
      <c r="E67" s="54" t="str">
        <f>IF(COUNTIFS('11.  Severity'!A$2:A$1359,A67,'11.  Severity'!B$2:B$1359,A$2, '11.  Severity'!I$2:I$1359,"YES"), "YES", "NO")</f>
        <v>NO</v>
      </c>
      <c r="F67" s="54">
        <f t="shared" si="0"/>
        <v>0</v>
      </c>
      <c r="G67" s="54" t="str">
        <f t="shared" si="1"/>
        <v>LOW</v>
      </c>
      <c r="H67" s="54" t="str">
        <f>IF(COUNTIFS('11.  Severity'!$A$2:$A$1359, A67, '11.  Severity'!$B$2:$B$1359, A$2, '11.  Severity'!$D$2:$D$1359, 1),INDEX('11.  Severity'!$C$1:$C$1359,SUMPRODUCT(('11.  Severity'!$A$1:$A$1359=A67)*('11.  Severity'!$B$1:$B$1359=$A$2)*('11.  Severity'!$D$1:$D$1359=1)*ROW('11.  Severity'!$C$1:$C$1359)),), "")</f>
        <v/>
      </c>
      <c r="I67" s="54">
        <f t="shared" si="2"/>
        <v>0</v>
      </c>
      <c r="J67" s="195" t="str">
        <f t="shared" si="3"/>
        <v>LOW</v>
      </c>
    </row>
    <row r="68" spans="1:10">
      <c r="A68" s="44" t="str">
        <f t="array" ref="A68">INDEX('11.  Severity'!A$2:A$1359, MATCH(0, COUNTIF($A$4:A67, '11.  Severity'!A$2:A$1359), 0))</f>
        <v>Salmonella Newport</v>
      </c>
      <c r="B68" s="54" t="str">
        <f>IF(COUNTIFS('11.  Severity'!A$2:A$1359,A68,'11.  Severity'!B$2:B$1359,A$2, '11.  Severity'!E$2:E$1359,"YES"), "YES", IF(COUNTIFS('11.  Severity'!A$2:A$1359,A68,'11.  Severity'!B$2:B$1359,A$2, '11.  Severity'!E$2:E$1359,"UNK"), "UNK", "NO"))</f>
        <v>NO</v>
      </c>
      <c r="C68" s="54" t="str">
        <f>IF(COUNTIFS('11.  Severity'!A$2:A$1359,A68,'11.  Severity'!B$2:B$1359,A$2, '11.  Severity'!F$2:F$1359,"YES"), "YES", IF(COUNTIFS('11.  Severity'!A$2:A$1359,A68,'11.  Severity'!B$2:B$1359,A$2, '11.  Severity'!F$2:F$1359,"UNK"), "UNK", "NO"))</f>
        <v>NO</v>
      </c>
      <c r="D68" s="54" t="str">
        <f>IF(COUNTIFS('11.  Severity'!A$2:A$1359,A68,'11.  Severity'!B$2:B$1359,A$2, '11.  Severity'!H$2:H$1359,"YES"), "YES", "NO")</f>
        <v>NO</v>
      </c>
      <c r="E68" s="54" t="str">
        <f>IF(COUNTIFS('11.  Severity'!A$2:A$1359,A68,'11.  Severity'!B$2:B$1359,A$2, '11.  Severity'!I$2:I$1359,"YES"), "YES", "NO")</f>
        <v>NO</v>
      </c>
      <c r="F68" s="54">
        <f t="shared" si="0"/>
        <v>0</v>
      </c>
      <c r="G68" s="54" t="str">
        <f t="shared" si="1"/>
        <v>LOW</v>
      </c>
      <c r="H68" s="54" t="str">
        <f>IF(COUNTIFS('11.  Severity'!$A$2:$A$1359, A68, '11.  Severity'!$B$2:$B$1359, A$2, '11.  Severity'!$D$2:$D$1359, 1),INDEX('11.  Severity'!$C$1:$C$1359,SUMPRODUCT(('11.  Severity'!$A$1:$A$1359=A68)*('11.  Severity'!$B$1:$B$1359=$A$2)*('11.  Severity'!$D$1:$D$1359=1)*ROW('11.  Severity'!$C$1:$C$1359)),), "")</f>
        <v/>
      </c>
      <c r="I68" s="54">
        <f t="shared" si="2"/>
        <v>0</v>
      </c>
      <c r="J68" s="195" t="str">
        <f t="shared" si="3"/>
        <v>LOW</v>
      </c>
    </row>
    <row r="69" spans="1:10">
      <c r="A69" s="44" t="str">
        <f t="array" ref="A69">INDEX('11.  Severity'!A$2:A$1359, MATCH(0, COUNTIF($A$4:A68, '11.  Severity'!A$2:A$1359), 0))</f>
        <v>Salmonella Pullorum</v>
      </c>
      <c r="B69" s="54" t="str">
        <f>IF(COUNTIFS('11.  Severity'!A$2:A$1359,A69,'11.  Severity'!B$2:B$1359,A$2, '11.  Severity'!E$2:E$1359,"YES"), "YES", IF(COUNTIFS('11.  Severity'!A$2:A$1359,A69,'11.  Severity'!B$2:B$1359,A$2, '11.  Severity'!E$2:E$1359,"UNK"), "UNK", "NO"))</f>
        <v>NO</v>
      </c>
      <c r="C69" s="54" t="str">
        <f>IF(COUNTIFS('11.  Severity'!A$2:A$1359,A69,'11.  Severity'!B$2:B$1359,A$2, '11.  Severity'!F$2:F$1359,"YES"), "YES", IF(COUNTIFS('11.  Severity'!A$2:A$1359,A69,'11.  Severity'!B$2:B$1359,A$2, '11.  Severity'!F$2:F$1359,"UNK"), "UNK", "NO"))</f>
        <v>NO</v>
      </c>
      <c r="D69" s="54" t="str">
        <f>IF(COUNTIFS('11.  Severity'!A$2:A$1359,A69,'11.  Severity'!B$2:B$1359,A$2, '11.  Severity'!H$2:H$1359,"YES"), "YES", "NO")</f>
        <v>NO</v>
      </c>
      <c r="E69" s="54" t="str">
        <f>IF(COUNTIFS('11.  Severity'!A$2:A$1359,A69,'11.  Severity'!B$2:B$1359,A$2, '11.  Severity'!I$2:I$1359,"YES"), "YES", "NO")</f>
        <v>NO</v>
      </c>
      <c r="F69" s="54">
        <f t="shared" si="0"/>
        <v>0</v>
      </c>
      <c r="G69" s="54" t="str">
        <f t="shared" si="1"/>
        <v>LOW</v>
      </c>
      <c r="H69" s="54" t="str">
        <f>IF(COUNTIFS('11.  Severity'!$A$2:$A$1359, A69, '11.  Severity'!$B$2:$B$1359, A$2, '11.  Severity'!$D$2:$D$1359, 1),INDEX('11.  Severity'!$C$1:$C$1359,SUMPRODUCT(('11.  Severity'!$A$1:$A$1359=A69)*('11.  Severity'!$B$1:$B$1359=$A$2)*('11.  Severity'!$D$1:$D$1359=1)*ROW('11.  Severity'!$C$1:$C$1359)),), "")</f>
        <v/>
      </c>
      <c r="I69" s="54">
        <f t="shared" si="2"/>
        <v>0</v>
      </c>
      <c r="J69" s="195" t="str">
        <f t="shared" si="3"/>
        <v>LOW</v>
      </c>
    </row>
    <row r="70" spans="1:10">
      <c r="A70" s="44" t="str">
        <f t="array" ref="A70">INDEX('11.  Severity'!A$2:A$1359, MATCH(0, COUNTIF($A$4:A69, '11.  Severity'!A$2:A$1359), 0))</f>
        <v>Salmonella spp.</v>
      </c>
      <c r="B70" s="54" t="str">
        <f>IF(COUNTIFS('11.  Severity'!A$2:A$1359,A70,'11.  Severity'!B$2:B$1359,A$2, '11.  Severity'!E$2:E$1359,"YES"), "YES", IF(COUNTIFS('11.  Severity'!A$2:A$1359,A70,'11.  Severity'!B$2:B$1359,A$2, '11.  Severity'!E$2:E$1359,"UNK"), "UNK", "NO"))</f>
        <v>NO</v>
      </c>
      <c r="C70" s="54" t="str">
        <f>IF(COUNTIFS('11.  Severity'!A$2:A$1359,A70,'11.  Severity'!B$2:B$1359,A$2, '11.  Severity'!F$2:F$1359,"YES"), "YES", IF(COUNTIFS('11.  Severity'!A$2:A$1359,A70,'11.  Severity'!B$2:B$1359,A$2, '11.  Severity'!F$2:F$1359,"UNK"), "UNK", "NO"))</f>
        <v>NO</v>
      </c>
      <c r="D70" s="54" t="str">
        <f>IF(COUNTIFS('11.  Severity'!A$2:A$1359,A70,'11.  Severity'!B$2:B$1359,A$2, '11.  Severity'!H$2:H$1359,"YES"), "YES", "NO")</f>
        <v>NO</v>
      </c>
      <c r="E70" s="54" t="str">
        <f>IF(COUNTIFS('11.  Severity'!A$2:A$1359,A70,'11.  Severity'!B$2:B$1359,A$2, '11.  Severity'!I$2:I$1359,"YES"), "YES", "NO")</f>
        <v>NO</v>
      </c>
      <c r="F70" s="54">
        <f t="shared" ref="F70:F89" si="4">SUM(IF(B70="YES",5,0),IF(C70="YES",15,0))</f>
        <v>0</v>
      </c>
      <c r="G70" s="54" t="str">
        <f t="shared" ref="G70:G89" si="5">IF(F70=0, "LOW", IF(AND(F70=5), "MODERATE", IF(F70=20, "HIGH",)))</f>
        <v>LOW</v>
      </c>
      <c r="H70" s="54" t="str">
        <f>IF(COUNTIFS('11.  Severity'!$A$2:$A$1359, A70, '11.  Severity'!$B$2:$B$1359, A$2, '11.  Severity'!$D$2:$D$1359, 1),INDEX('11.  Severity'!$C$1:$C$1359,SUMPRODUCT(('11.  Severity'!$A$1:$A$1359=A70)*('11.  Severity'!$B$1:$B$1359=$A$2)*('11.  Severity'!$D$1:$D$1359=1)*ROW('11.  Severity'!$C$1:$C$1359)),), "")</f>
        <v/>
      </c>
      <c r="I70" s="54">
        <f t="shared" ref="I70:I89" si="6">SUM(IF(D70="YES", 5, 0), IF(E70="YES", 15, 0))</f>
        <v>0</v>
      </c>
      <c r="J70" s="195" t="str">
        <f t="shared" ref="J70:J89" si="7">IF(I70=0, "LOW", IF(AND(I70=5), "MODERATE", IF(I70=20, "HIGH",)))</f>
        <v>LOW</v>
      </c>
    </row>
    <row r="71" spans="1:10">
      <c r="A71" s="44" t="str">
        <f t="array" ref="A71">INDEX('11.  Severity'!A$2:A$1359, MATCH(0, COUNTIF($A$4:A70, '11.  Severity'!A$2:A$1359), 0))</f>
        <v>Selenium</v>
      </c>
      <c r="B71" s="54" t="str">
        <f>IF(COUNTIFS('11.  Severity'!A$2:A$1359,A71,'11.  Severity'!B$2:B$1359,A$2, '11.  Severity'!E$2:E$1359,"YES"), "YES", IF(COUNTIFS('11.  Severity'!A$2:A$1359,A71,'11.  Severity'!B$2:B$1359,A$2, '11.  Severity'!E$2:E$1359,"UNK"), "UNK", "NO"))</f>
        <v>NO</v>
      </c>
      <c r="C71" s="54" t="str">
        <f>IF(COUNTIFS('11.  Severity'!A$2:A$1359,A71,'11.  Severity'!B$2:B$1359,A$2, '11.  Severity'!F$2:F$1359,"YES"), "YES", IF(COUNTIFS('11.  Severity'!A$2:A$1359,A71,'11.  Severity'!B$2:B$1359,A$2, '11.  Severity'!F$2:F$1359,"UNK"), "UNK", "NO"))</f>
        <v>NO</v>
      </c>
      <c r="D71" s="54" t="str">
        <f>IF(COUNTIFS('11.  Severity'!A$2:A$1359,A71,'11.  Severity'!B$2:B$1359,A$2, '11.  Severity'!H$2:H$1359,"YES"), "YES", "NO")</f>
        <v>NO</v>
      </c>
      <c r="E71" s="54" t="str">
        <f>IF(COUNTIFS('11.  Severity'!A$2:A$1359,A71,'11.  Severity'!B$2:B$1359,A$2, '11.  Severity'!I$2:I$1359,"YES"), "YES", "NO")</f>
        <v>NO</v>
      </c>
      <c r="F71" s="54">
        <f t="shared" si="4"/>
        <v>0</v>
      </c>
      <c r="G71" s="54" t="str">
        <f t="shared" si="5"/>
        <v>LOW</v>
      </c>
      <c r="H71" s="54" t="str">
        <f>IF(COUNTIFS('11.  Severity'!$A$2:$A$1359, A71, '11.  Severity'!$B$2:$B$1359, A$2, '11.  Severity'!$D$2:$D$1359, 1),INDEX('11.  Severity'!$C$1:$C$1359,SUMPRODUCT(('11.  Severity'!$A$1:$A$1359=A71)*('11.  Severity'!$B$1:$B$1359=$A$2)*('11.  Severity'!$D$1:$D$1359=1)*ROW('11.  Severity'!$C$1:$C$1359)),), "")</f>
        <v/>
      </c>
      <c r="I71" s="54">
        <f t="shared" si="6"/>
        <v>0</v>
      </c>
      <c r="J71" s="195" t="str">
        <f t="shared" si="7"/>
        <v>LOW</v>
      </c>
    </row>
    <row r="72" spans="1:10">
      <c r="A72" s="44" t="str">
        <f t="array" ref="A72">INDEX('11.  Severity'!A$2:A$1359, MATCH(0, COUNTIF($A$4:A71, '11.  Severity'!A$2:A$1359), 0))</f>
        <v>Silver</v>
      </c>
      <c r="B72" s="54" t="str">
        <f>IF(COUNTIFS('11.  Severity'!A$2:A$1359,A72,'11.  Severity'!B$2:B$1359,A$2, '11.  Severity'!E$2:E$1359,"YES"), "YES", IF(COUNTIFS('11.  Severity'!A$2:A$1359,A72,'11.  Severity'!B$2:B$1359,A$2, '11.  Severity'!E$2:E$1359,"UNK"), "UNK", "NO"))</f>
        <v>NO</v>
      </c>
      <c r="C72" s="54" t="str">
        <f>IF(COUNTIFS('11.  Severity'!A$2:A$1359,A72,'11.  Severity'!B$2:B$1359,A$2, '11.  Severity'!F$2:F$1359,"YES"), "YES", IF(COUNTIFS('11.  Severity'!A$2:A$1359,A72,'11.  Severity'!B$2:B$1359,A$2, '11.  Severity'!F$2:F$1359,"UNK"), "UNK", "NO"))</f>
        <v>NO</v>
      </c>
      <c r="D72" s="54" t="str">
        <f>IF(COUNTIFS('11.  Severity'!A$2:A$1359,A72,'11.  Severity'!B$2:B$1359,A$2, '11.  Severity'!H$2:H$1359,"YES"), "YES", "NO")</f>
        <v>NO</v>
      </c>
      <c r="E72" s="54" t="str">
        <f>IF(COUNTIFS('11.  Severity'!A$2:A$1359,A72,'11.  Severity'!B$2:B$1359,A$2, '11.  Severity'!I$2:I$1359,"YES"), "YES", "NO")</f>
        <v>NO</v>
      </c>
      <c r="F72" s="54">
        <f t="shared" si="4"/>
        <v>0</v>
      </c>
      <c r="G72" s="54" t="str">
        <f t="shared" si="5"/>
        <v>LOW</v>
      </c>
      <c r="H72" s="54" t="str">
        <f>IF(COUNTIFS('11.  Severity'!$A$2:$A$1359, A72, '11.  Severity'!$B$2:$B$1359, A$2, '11.  Severity'!$D$2:$D$1359, 1),INDEX('11.  Severity'!$C$1:$C$1359,SUMPRODUCT(('11.  Severity'!$A$1:$A$1359=A72)*('11.  Severity'!$B$1:$B$1359=$A$2)*('11.  Severity'!$D$1:$D$1359=1)*ROW('11.  Severity'!$C$1:$C$1359)),), "")</f>
        <v/>
      </c>
      <c r="I72" s="54">
        <f t="shared" si="6"/>
        <v>0</v>
      </c>
      <c r="J72" s="195" t="str">
        <f t="shared" si="7"/>
        <v>LOW</v>
      </c>
    </row>
    <row r="73" spans="1:10">
      <c r="A73" s="44" t="str">
        <f t="array" ref="A73">INDEX('11.  Severity'!A$2:A$1359, MATCH(0, COUNTIF($A$4:A72, '11.  Severity'!A$2:A$1359), 0))</f>
        <v>Sodium/Sodium chloride</v>
      </c>
      <c r="B73" s="54" t="str">
        <f>IF(COUNTIFS('11.  Severity'!A$2:A$1359,A73,'11.  Severity'!B$2:B$1359,A$2, '11.  Severity'!E$2:E$1359,"YES"), "YES", IF(COUNTIFS('11.  Severity'!A$2:A$1359,A73,'11.  Severity'!B$2:B$1359,A$2, '11.  Severity'!E$2:E$1359,"UNK"), "UNK", "NO"))</f>
        <v>NO</v>
      </c>
      <c r="C73" s="54" t="str">
        <f>IF(COUNTIFS('11.  Severity'!A$2:A$1359,A73,'11.  Severity'!B$2:B$1359,A$2, '11.  Severity'!F$2:F$1359,"YES"), "YES", IF(COUNTIFS('11.  Severity'!A$2:A$1359,A73,'11.  Severity'!B$2:B$1359,A$2, '11.  Severity'!F$2:F$1359,"UNK"), "UNK", "NO"))</f>
        <v>NO</v>
      </c>
      <c r="D73" s="54" t="str">
        <f>IF(COUNTIFS('11.  Severity'!A$2:A$1359,A73,'11.  Severity'!B$2:B$1359,A$2, '11.  Severity'!H$2:H$1359,"YES"), "YES", "NO")</f>
        <v>NO</v>
      </c>
      <c r="E73" s="54" t="str">
        <f>IF(COUNTIFS('11.  Severity'!A$2:A$1359,A73,'11.  Severity'!B$2:B$1359,A$2, '11.  Severity'!I$2:I$1359,"YES"), "YES", "NO")</f>
        <v>NO</v>
      </c>
      <c r="F73" s="54">
        <f t="shared" si="4"/>
        <v>0</v>
      </c>
      <c r="G73" s="54" t="str">
        <f t="shared" si="5"/>
        <v>LOW</v>
      </c>
      <c r="H73" s="54" t="str">
        <f>IF(COUNTIFS('11.  Severity'!$A$2:$A$1359, A73, '11.  Severity'!$B$2:$B$1359, A$2, '11.  Severity'!$D$2:$D$1359, 1),INDEX('11.  Severity'!$C$1:$C$1359,SUMPRODUCT(('11.  Severity'!$A$1:$A$1359=A73)*('11.  Severity'!$B$1:$B$1359=$A$2)*('11.  Severity'!$D$1:$D$1359=1)*ROW('11.  Severity'!$C$1:$C$1359)),), "")</f>
        <v/>
      </c>
      <c r="I73" s="54">
        <f t="shared" si="6"/>
        <v>0</v>
      </c>
      <c r="J73" s="195" t="str">
        <f t="shared" si="7"/>
        <v>LOW</v>
      </c>
    </row>
    <row r="74" spans="1:10">
      <c r="A74" s="44" t="str">
        <f t="array" ref="A74">INDEX('11.  Severity'!A$2:A$1359, MATCH(0, COUNTIF($A$4:A73, '11.  Severity'!A$2:A$1359), 0))</f>
        <v>Staphylococcus (MRSA)</v>
      </c>
      <c r="B74" s="54" t="str">
        <f>IF(COUNTIFS('11.  Severity'!A$2:A$1359,A74,'11.  Severity'!B$2:B$1359,A$2, '11.  Severity'!E$2:E$1359,"YES"), "YES", IF(COUNTIFS('11.  Severity'!A$2:A$1359,A74,'11.  Severity'!B$2:B$1359,A$2, '11.  Severity'!E$2:E$1359,"UNK"), "UNK", "NO"))</f>
        <v>NO</v>
      </c>
      <c r="C74" s="54" t="str">
        <f>IF(COUNTIFS('11.  Severity'!A$2:A$1359,A74,'11.  Severity'!B$2:B$1359,A$2, '11.  Severity'!F$2:F$1359,"YES"), "YES", IF(COUNTIFS('11.  Severity'!A$2:A$1359,A74,'11.  Severity'!B$2:B$1359,A$2, '11.  Severity'!F$2:F$1359,"UNK"), "UNK", "NO"))</f>
        <v>NO</v>
      </c>
      <c r="D74" s="54" t="str">
        <f>IF(COUNTIFS('11.  Severity'!A$2:A$1359,A74,'11.  Severity'!B$2:B$1359,A$2, '11.  Severity'!H$2:H$1359,"YES"), "YES", "NO")</f>
        <v>NO</v>
      </c>
      <c r="E74" s="54" t="str">
        <f>IF(COUNTIFS('11.  Severity'!A$2:A$1359,A74,'11.  Severity'!B$2:B$1359,A$2, '11.  Severity'!I$2:I$1359,"YES"), "YES", "NO")</f>
        <v>NO</v>
      </c>
      <c r="F74" s="54">
        <f t="shared" si="4"/>
        <v>0</v>
      </c>
      <c r="G74" s="54" t="str">
        <f t="shared" si="5"/>
        <v>LOW</v>
      </c>
      <c r="H74" s="54" t="str">
        <f>IF(COUNTIFS('11.  Severity'!$A$2:$A$1359, A74, '11.  Severity'!$B$2:$B$1359, A$2, '11.  Severity'!$D$2:$D$1359, 1),INDEX('11.  Severity'!$C$1:$C$1359,SUMPRODUCT(('11.  Severity'!$A$1:$A$1359=A74)*('11.  Severity'!$B$1:$B$1359=$A$2)*('11.  Severity'!$D$1:$D$1359=1)*ROW('11.  Severity'!$C$1:$C$1359)),), "")</f>
        <v/>
      </c>
      <c r="I74" s="54">
        <f t="shared" si="6"/>
        <v>0</v>
      </c>
      <c r="J74" s="195" t="str">
        <f t="shared" si="7"/>
        <v>LOW</v>
      </c>
    </row>
    <row r="75" spans="1:10">
      <c r="A75" s="44" t="str">
        <f t="array" ref="A75">INDEX('11.  Severity'!A$2:A$1359, MATCH(0, COUNTIF($A$4:A74, '11.  Severity'!A$2:A$1359), 0))</f>
        <v>Sulfur</v>
      </c>
      <c r="B75" s="54" t="str">
        <f>IF(COUNTIFS('11.  Severity'!A$2:A$1359,A75,'11.  Severity'!B$2:B$1359,A$2, '11.  Severity'!E$2:E$1359,"YES"), "YES", IF(COUNTIFS('11.  Severity'!A$2:A$1359,A75,'11.  Severity'!B$2:B$1359,A$2, '11.  Severity'!E$2:E$1359,"UNK"), "UNK", "NO"))</f>
        <v>NO</v>
      </c>
      <c r="C75" s="54" t="str">
        <f>IF(COUNTIFS('11.  Severity'!A$2:A$1359,A75,'11.  Severity'!B$2:B$1359,A$2, '11.  Severity'!F$2:F$1359,"YES"), "YES", IF(COUNTIFS('11.  Severity'!A$2:A$1359,A75,'11.  Severity'!B$2:B$1359,A$2, '11.  Severity'!F$2:F$1359,"UNK"), "UNK", "NO"))</f>
        <v>NO</v>
      </c>
      <c r="D75" s="54" t="str">
        <f>IF(COUNTIFS('11.  Severity'!A$2:A$1359,A75,'11.  Severity'!B$2:B$1359,A$2, '11.  Severity'!H$2:H$1359,"YES"), "YES", "NO")</f>
        <v>NO</v>
      </c>
      <c r="E75" s="54" t="str">
        <f>IF(COUNTIFS('11.  Severity'!A$2:A$1359,A75,'11.  Severity'!B$2:B$1359,A$2, '11.  Severity'!I$2:I$1359,"YES"), "YES", "NO")</f>
        <v>NO</v>
      </c>
      <c r="F75" s="54">
        <f t="shared" si="4"/>
        <v>0</v>
      </c>
      <c r="G75" s="54" t="str">
        <f t="shared" si="5"/>
        <v>LOW</v>
      </c>
      <c r="H75" s="54" t="str">
        <f>IF(COUNTIFS('11.  Severity'!$A$2:$A$1359, A75, '11.  Severity'!$B$2:$B$1359, A$2, '11.  Severity'!$D$2:$D$1359, 1),INDEX('11.  Severity'!$C$1:$C$1359,SUMPRODUCT(('11.  Severity'!$A$1:$A$1359=A75)*('11.  Severity'!$B$1:$B$1359=$A$2)*('11.  Severity'!$D$1:$D$1359=1)*ROW('11.  Severity'!$C$1:$C$1359)),), "")</f>
        <v/>
      </c>
      <c r="I75" s="54">
        <f t="shared" si="6"/>
        <v>0</v>
      </c>
      <c r="J75" s="195" t="str">
        <f t="shared" si="7"/>
        <v>LOW</v>
      </c>
    </row>
    <row r="76" spans="1:10">
      <c r="A76" s="44" t="str">
        <f t="array" ref="A76">INDEX('11.  Severity'!A$2:A$1359, MATCH(0, COUNTIF($A$4:A75, '11.  Severity'!A$2:A$1359), 0))</f>
        <v>T-2 Toxin</v>
      </c>
      <c r="B76" s="54" t="str">
        <f>IF(COUNTIFS('11.  Severity'!A$2:A$1359,A76,'11.  Severity'!B$2:B$1359,A$2, '11.  Severity'!E$2:E$1359,"YES"), "YES", IF(COUNTIFS('11.  Severity'!A$2:A$1359,A76,'11.  Severity'!B$2:B$1359,A$2, '11.  Severity'!E$2:E$1359,"UNK"), "UNK", "NO"))</f>
        <v>NO</v>
      </c>
      <c r="C76" s="54" t="str">
        <f>IF(COUNTIFS('11.  Severity'!A$2:A$1359,A76,'11.  Severity'!B$2:B$1359,A$2, '11.  Severity'!F$2:F$1359,"YES"), "YES", IF(COUNTIFS('11.  Severity'!A$2:A$1359,A76,'11.  Severity'!B$2:B$1359,A$2, '11.  Severity'!F$2:F$1359,"UNK"), "UNK", "NO"))</f>
        <v>NO</v>
      </c>
      <c r="D76" s="54" t="str">
        <f>IF(COUNTIFS('11.  Severity'!A$2:A$1359,A76,'11.  Severity'!B$2:B$1359,A$2, '11.  Severity'!H$2:H$1359,"YES"), "YES", "NO")</f>
        <v>NO</v>
      </c>
      <c r="E76" s="54" t="str">
        <f>IF(COUNTIFS('11.  Severity'!A$2:A$1359,A76,'11.  Severity'!B$2:B$1359,A$2, '11.  Severity'!I$2:I$1359,"YES"), "YES", "NO")</f>
        <v>NO</v>
      </c>
      <c r="F76" s="54">
        <f t="shared" si="4"/>
        <v>0</v>
      </c>
      <c r="G76" s="54" t="str">
        <f t="shared" si="5"/>
        <v>LOW</v>
      </c>
      <c r="H76" s="54" t="str">
        <f>IF(COUNTIFS('11.  Severity'!$A$2:$A$1359, A76, '11.  Severity'!$B$2:$B$1359, A$2, '11.  Severity'!$D$2:$D$1359, 1),INDEX('11.  Severity'!$C$1:$C$1359,SUMPRODUCT(('11.  Severity'!$A$1:$A$1359=A76)*('11.  Severity'!$B$1:$B$1359=$A$2)*('11.  Severity'!$D$1:$D$1359=1)*ROW('11.  Severity'!$C$1:$C$1359)),), "")</f>
        <v/>
      </c>
      <c r="I76" s="54">
        <f t="shared" si="6"/>
        <v>0</v>
      </c>
      <c r="J76" s="195" t="str">
        <f t="shared" si="7"/>
        <v>LOW</v>
      </c>
    </row>
    <row r="77" spans="1:10">
      <c r="A77" s="44" t="str">
        <f t="array" ref="A77">INDEX('11.  Severity'!A$2:A$1359, MATCH(0, COUNTIF($A$4:A76, '11.  Severity'!A$2:A$1359), 0))</f>
        <v>Taurine (Deficiency)</v>
      </c>
      <c r="B77" s="54" t="str">
        <f>IF(COUNTIFS('11.  Severity'!A$2:A$1359,A77,'11.  Severity'!B$2:B$1359,A$2, '11.  Severity'!E$2:E$1359,"YES"), "YES", IF(COUNTIFS('11.  Severity'!A$2:A$1359,A77,'11.  Severity'!B$2:B$1359,A$2, '11.  Severity'!E$2:E$1359,"UNK"), "UNK", "NO"))</f>
        <v>NO</v>
      </c>
      <c r="C77" s="54" t="str">
        <f>IF(COUNTIFS('11.  Severity'!A$2:A$1359,A77,'11.  Severity'!B$2:B$1359,A$2, '11.  Severity'!F$2:F$1359,"YES"), "YES", IF(COUNTIFS('11.  Severity'!A$2:A$1359,A77,'11.  Severity'!B$2:B$1359,A$2, '11.  Severity'!F$2:F$1359,"UNK"), "UNK", "NO"))</f>
        <v>NO</v>
      </c>
      <c r="D77" s="54" t="str">
        <f>IF(COUNTIFS('11.  Severity'!A$2:A$1359,A77,'11.  Severity'!B$2:B$1359,A$2, '11.  Severity'!H$2:H$1359,"YES"), "YES", "NO")</f>
        <v>NO</v>
      </c>
      <c r="E77" s="54" t="str">
        <f>IF(COUNTIFS('11.  Severity'!A$2:A$1359,A77,'11.  Severity'!B$2:B$1359,A$2, '11.  Severity'!I$2:I$1359,"YES"), "YES", "NO")</f>
        <v>NO</v>
      </c>
      <c r="F77" s="54">
        <f t="shared" si="4"/>
        <v>0</v>
      </c>
      <c r="G77" s="54" t="str">
        <f t="shared" si="5"/>
        <v>LOW</v>
      </c>
      <c r="H77" s="54" t="str">
        <f>IF(COUNTIFS('11.  Severity'!$A$2:$A$1359, A77, '11.  Severity'!$B$2:$B$1359, A$2, '11.  Severity'!$D$2:$D$1359, 1),INDEX('11.  Severity'!$C$1:$C$1359,SUMPRODUCT(('11.  Severity'!$A$1:$A$1359=A77)*('11.  Severity'!$B$1:$B$1359=$A$2)*('11.  Severity'!$D$1:$D$1359=1)*ROW('11.  Severity'!$C$1:$C$1359)),), "")</f>
        <v/>
      </c>
      <c r="I77" s="54">
        <f t="shared" si="6"/>
        <v>0</v>
      </c>
      <c r="J77" s="195" t="str">
        <f t="shared" si="7"/>
        <v>LOW</v>
      </c>
    </row>
    <row r="78" spans="1:10">
      <c r="A78" s="44" t="str">
        <f t="array" ref="A78">INDEX('11.  Severity'!A$2:A$1359, MATCH(0, COUNTIF($A$4:A77, '11.  Severity'!A$2:A$1359), 0))</f>
        <v>Thallium</v>
      </c>
      <c r="B78" s="54" t="str">
        <f>IF(COUNTIFS('11.  Severity'!A$2:A$1359,A78,'11.  Severity'!B$2:B$1359,A$2, '11.  Severity'!E$2:E$1359,"YES"), "YES", IF(COUNTIFS('11.  Severity'!A$2:A$1359,A78,'11.  Severity'!B$2:B$1359,A$2, '11.  Severity'!E$2:E$1359,"UNK"), "UNK", "NO"))</f>
        <v>NO</v>
      </c>
      <c r="C78" s="54" t="str">
        <f>IF(COUNTIFS('11.  Severity'!A$2:A$1359,A78,'11.  Severity'!B$2:B$1359,A$2, '11.  Severity'!F$2:F$1359,"YES"), "YES", IF(COUNTIFS('11.  Severity'!A$2:A$1359,A78,'11.  Severity'!B$2:B$1359,A$2, '11.  Severity'!F$2:F$1359,"UNK"), "UNK", "NO"))</f>
        <v>NO</v>
      </c>
      <c r="D78" s="54" t="str">
        <f>IF(COUNTIFS('11.  Severity'!A$2:A$1359,A78,'11.  Severity'!B$2:B$1359,A$2, '11.  Severity'!H$2:H$1359,"YES"), "YES", "NO")</f>
        <v>NO</v>
      </c>
      <c r="E78" s="54" t="str">
        <f>IF(COUNTIFS('11.  Severity'!A$2:A$1359,A78,'11.  Severity'!B$2:B$1359,A$2, '11.  Severity'!I$2:I$1359,"YES"), "YES", "NO")</f>
        <v>NO</v>
      </c>
      <c r="F78" s="54">
        <f t="shared" si="4"/>
        <v>0</v>
      </c>
      <c r="G78" s="54" t="str">
        <f t="shared" si="5"/>
        <v>LOW</v>
      </c>
      <c r="H78" s="54" t="str">
        <f>IF(COUNTIFS('11.  Severity'!$A$2:$A$1359, A78, '11.  Severity'!$B$2:$B$1359, A$2, '11.  Severity'!$D$2:$D$1359, 1),INDEX('11.  Severity'!$C$1:$C$1359,SUMPRODUCT(('11.  Severity'!$A$1:$A$1359=A78)*('11.  Severity'!$B$1:$B$1359=$A$2)*('11.  Severity'!$D$1:$D$1359=1)*ROW('11.  Severity'!$C$1:$C$1359)),), "")</f>
        <v/>
      </c>
      <c r="I78" s="54">
        <f t="shared" si="6"/>
        <v>0</v>
      </c>
      <c r="J78" s="195" t="str">
        <f t="shared" si="7"/>
        <v>LOW</v>
      </c>
    </row>
    <row r="79" spans="1:10">
      <c r="A79" s="44" t="str">
        <f t="array" ref="A79">INDEX('11.  Severity'!A$2:A$1359, MATCH(0, COUNTIF($A$4:A78, '11.  Severity'!A$2:A$1359), 0))</f>
        <v>Thyroid hormone</v>
      </c>
      <c r="B79" s="54" t="str">
        <f>IF(COUNTIFS('11.  Severity'!A$2:A$1359,A79,'11.  Severity'!B$2:B$1359,A$2, '11.  Severity'!E$2:E$1359,"YES"), "YES", IF(COUNTIFS('11.  Severity'!A$2:A$1359,A79,'11.  Severity'!B$2:B$1359,A$2, '11.  Severity'!E$2:E$1359,"UNK"), "UNK", "NO"))</f>
        <v>NO</v>
      </c>
      <c r="C79" s="54" t="str">
        <f>IF(COUNTIFS('11.  Severity'!A$2:A$1359,A79,'11.  Severity'!B$2:B$1359,A$2, '11.  Severity'!F$2:F$1359,"YES"), "YES", IF(COUNTIFS('11.  Severity'!A$2:A$1359,A79,'11.  Severity'!B$2:B$1359,A$2, '11.  Severity'!F$2:F$1359,"UNK"), "UNK", "NO"))</f>
        <v>NO</v>
      </c>
      <c r="D79" s="54" t="str">
        <f>IF(COUNTIFS('11.  Severity'!A$2:A$1359,A79,'11.  Severity'!B$2:B$1359,A$2, '11.  Severity'!H$2:H$1359,"YES"), "YES", "NO")</f>
        <v>NO</v>
      </c>
      <c r="E79" s="54" t="str">
        <f>IF(COUNTIFS('11.  Severity'!A$2:A$1359,A79,'11.  Severity'!B$2:B$1359,A$2, '11.  Severity'!I$2:I$1359,"YES"), "YES", "NO")</f>
        <v>NO</v>
      </c>
      <c r="F79" s="54">
        <f t="shared" si="4"/>
        <v>0</v>
      </c>
      <c r="G79" s="54" t="str">
        <f t="shared" si="5"/>
        <v>LOW</v>
      </c>
      <c r="H79" s="54" t="str">
        <f>IF(COUNTIFS('11.  Severity'!$A$2:$A$1359, A79, '11.  Severity'!$B$2:$B$1359, A$2, '11.  Severity'!$D$2:$D$1359, 1),INDEX('11.  Severity'!$C$1:$C$1359,SUMPRODUCT(('11.  Severity'!$A$1:$A$1359=A79)*('11.  Severity'!$B$1:$B$1359=$A$2)*('11.  Severity'!$D$1:$D$1359=1)*ROW('11.  Severity'!$C$1:$C$1359)),), "")</f>
        <v/>
      </c>
      <c r="I79" s="54">
        <f t="shared" si="6"/>
        <v>0</v>
      </c>
      <c r="J79" s="195" t="str">
        <f t="shared" si="7"/>
        <v>LOW</v>
      </c>
    </row>
    <row r="80" spans="1:10">
      <c r="A80" s="44" t="str">
        <f t="array" ref="A80">INDEX('11.  Severity'!A$2:A$1359, MATCH(0, COUNTIF($A$4:A79, '11.  Severity'!A$2:A$1359), 0))</f>
        <v>Tin</v>
      </c>
      <c r="B80" s="54" t="str">
        <f>IF(COUNTIFS('11.  Severity'!A$2:A$1359,A80,'11.  Severity'!B$2:B$1359,A$2, '11.  Severity'!E$2:E$1359,"YES"), "YES", IF(COUNTIFS('11.  Severity'!A$2:A$1359,A80,'11.  Severity'!B$2:B$1359,A$2, '11.  Severity'!E$2:E$1359,"UNK"), "UNK", "NO"))</f>
        <v>NO</v>
      </c>
      <c r="C80" s="54" t="str">
        <f>IF(COUNTIFS('11.  Severity'!A$2:A$1359,A80,'11.  Severity'!B$2:B$1359,A$2, '11.  Severity'!F$2:F$1359,"YES"), "YES", IF(COUNTIFS('11.  Severity'!A$2:A$1359,A80,'11.  Severity'!B$2:B$1359,A$2, '11.  Severity'!F$2:F$1359,"UNK"), "UNK", "NO"))</f>
        <v>NO</v>
      </c>
      <c r="D80" s="54" t="str">
        <f>IF(COUNTIFS('11.  Severity'!A$2:A$1359,A80,'11.  Severity'!B$2:B$1359,A$2, '11.  Severity'!H$2:H$1359,"YES"), "YES", "NO")</f>
        <v>NO</v>
      </c>
      <c r="E80" s="54" t="str">
        <f>IF(COUNTIFS('11.  Severity'!A$2:A$1359,A80,'11.  Severity'!B$2:B$1359,A$2, '11.  Severity'!I$2:I$1359,"YES"), "YES", "NO")</f>
        <v>NO</v>
      </c>
      <c r="F80" s="54">
        <f t="shared" si="4"/>
        <v>0</v>
      </c>
      <c r="G80" s="54" t="str">
        <f t="shared" si="5"/>
        <v>LOW</v>
      </c>
      <c r="H80" s="54" t="str">
        <f>IF(COUNTIFS('11.  Severity'!$A$2:$A$1359, A80, '11.  Severity'!$B$2:$B$1359, A$2, '11.  Severity'!$D$2:$D$1359, 1),INDEX('11.  Severity'!$C$1:$C$1359,SUMPRODUCT(('11.  Severity'!$A$1:$A$1359=A80)*('11.  Severity'!$B$1:$B$1359=$A$2)*('11.  Severity'!$D$1:$D$1359=1)*ROW('11.  Severity'!$C$1:$C$1359)),), "")</f>
        <v/>
      </c>
      <c r="I80" s="54">
        <f t="shared" si="6"/>
        <v>0</v>
      </c>
      <c r="J80" s="195" t="str">
        <f t="shared" si="7"/>
        <v>LOW</v>
      </c>
    </row>
    <row r="81" spans="1:10">
      <c r="A81" s="44" t="str">
        <f t="array" ref="A81">INDEX('11.  Severity'!A$2:A$1359, MATCH(0, COUNTIF($A$4:A80, '11.  Severity'!A$2:A$1359), 0))</f>
        <v>Trypsin inhibitor</v>
      </c>
      <c r="B81" s="54" t="str">
        <f>IF(COUNTIFS('11.  Severity'!A$2:A$1359,A81,'11.  Severity'!B$2:B$1359,A$2, '11.  Severity'!E$2:E$1359,"YES"), "YES", IF(COUNTIFS('11.  Severity'!A$2:A$1359,A81,'11.  Severity'!B$2:B$1359,A$2, '11.  Severity'!E$2:E$1359,"UNK"), "UNK", "NO"))</f>
        <v>NO</v>
      </c>
      <c r="C81" s="54" t="str">
        <f>IF(COUNTIFS('11.  Severity'!A$2:A$1359,A81,'11.  Severity'!B$2:B$1359,A$2, '11.  Severity'!F$2:F$1359,"YES"), "YES", IF(COUNTIFS('11.  Severity'!A$2:A$1359,A81,'11.  Severity'!B$2:B$1359,A$2, '11.  Severity'!F$2:F$1359,"UNK"), "UNK", "NO"))</f>
        <v>NO</v>
      </c>
      <c r="D81" s="54" t="str">
        <f>IF(COUNTIFS('11.  Severity'!A$2:A$1359,A81,'11.  Severity'!B$2:B$1359,A$2, '11.  Severity'!H$2:H$1359,"YES"), "YES", "NO")</f>
        <v>NO</v>
      </c>
      <c r="E81" s="54" t="str">
        <f>IF(COUNTIFS('11.  Severity'!A$2:A$1359,A81,'11.  Severity'!B$2:B$1359,A$2, '11.  Severity'!I$2:I$1359,"YES"), "YES", "NO")</f>
        <v>NO</v>
      </c>
      <c r="F81" s="54">
        <f t="shared" si="4"/>
        <v>0</v>
      </c>
      <c r="G81" s="54" t="str">
        <f t="shared" si="5"/>
        <v>LOW</v>
      </c>
      <c r="H81" s="54" t="str">
        <f>IF(COUNTIFS('11.  Severity'!$A$2:$A$1359, A81, '11.  Severity'!$B$2:$B$1359, A$2, '11.  Severity'!$D$2:$D$1359, 1),INDEX('11.  Severity'!$C$1:$C$1359,SUMPRODUCT(('11.  Severity'!$A$1:$A$1359=A81)*('11.  Severity'!$B$1:$B$1359=$A$2)*('11.  Severity'!$D$1:$D$1359=1)*ROW('11.  Severity'!$C$1:$C$1359)),), "")</f>
        <v/>
      </c>
      <c r="I81" s="54">
        <f t="shared" si="6"/>
        <v>0</v>
      </c>
      <c r="J81" s="195" t="str">
        <f t="shared" si="7"/>
        <v>LOW</v>
      </c>
    </row>
    <row r="82" spans="1:10">
      <c r="A82" s="44" t="str">
        <f t="array" ref="A82">INDEX('11.  Severity'!A$2:A$1359, MATCH(0, COUNTIF($A$4:A81, '11.  Severity'!A$2:A$1359), 0))</f>
        <v>Vitamin A (Deficiency)</v>
      </c>
      <c r="B82" s="54" t="str">
        <f>IF(COUNTIFS('11.  Severity'!A$2:A$1359,A82,'11.  Severity'!B$2:B$1359,A$2, '11.  Severity'!E$2:E$1359,"YES"), "YES", IF(COUNTIFS('11.  Severity'!A$2:A$1359,A82,'11.  Severity'!B$2:B$1359,A$2, '11.  Severity'!E$2:E$1359,"UNK"), "UNK", "NO"))</f>
        <v>NO</v>
      </c>
      <c r="C82" s="54" t="str">
        <f>IF(COUNTIFS('11.  Severity'!A$2:A$1359,A82,'11.  Severity'!B$2:B$1359,A$2, '11.  Severity'!F$2:F$1359,"YES"), "YES", IF(COUNTIFS('11.  Severity'!A$2:A$1359,A82,'11.  Severity'!B$2:B$1359,A$2, '11.  Severity'!F$2:F$1359,"UNK"), "UNK", "NO"))</f>
        <v>NO</v>
      </c>
      <c r="D82" s="54" t="str">
        <f>IF(COUNTIFS('11.  Severity'!A$2:A$1359,A82,'11.  Severity'!B$2:B$1359,A$2, '11.  Severity'!H$2:H$1359,"YES"), "YES", "NO")</f>
        <v>NO</v>
      </c>
      <c r="E82" s="54" t="str">
        <f>IF(COUNTIFS('11.  Severity'!A$2:A$1359,A82,'11.  Severity'!B$2:B$1359,A$2, '11.  Severity'!I$2:I$1359,"YES"), "YES", "NO")</f>
        <v>NO</v>
      </c>
      <c r="F82" s="54">
        <f t="shared" si="4"/>
        <v>0</v>
      </c>
      <c r="G82" s="54" t="str">
        <f t="shared" si="5"/>
        <v>LOW</v>
      </c>
      <c r="H82" s="54" t="str">
        <f>IF(COUNTIFS('11.  Severity'!$A$2:$A$1359, A82, '11.  Severity'!$B$2:$B$1359, A$2, '11.  Severity'!$D$2:$D$1359, 1),INDEX('11.  Severity'!$C$1:$C$1359,SUMPRODUCT(('11.  Severity'!$A$1:$A$1359=A82)*('11.  Severity'!$B$1:$B$1359=$A$2)*('11.  Severity'!$D$1:$D$1359=1)*ROW('11.  Severity'!$C$1:$C$1359)),), "")</f>
        <v/>
      </c>
      <c r="I82" s="54">
        <f t="shared" si="6"/>
        <v>0</v>
      </c>
      <c r="J82" s="195" t="str">
        <f t="shared" si="7"/>
        <v>LOW</v>
      </c>
    </row>
    <row r="83" spans="1:10">
      <c r="A83" s="44" t="str">
        <f t="array" ref="A83">INDEX('11.  Severity'!A$2:A$1359, MATCH(0, COUNTIF($A$4:A82, '11.  Severity'!A$2:A$1359), 0))</f>
        <v>Vitamin B1 (Excess)</v>
      </c>
      <c r="B83" s="54" t="str">
        <f>IF(COUNTIFS('11.  Severity'!A$2:A$1359,A83,'11.  Severity'!B$2:B$1359,A$2, '11.  Severity'!E$2:E$1359,"YES"), "YES", IF(COUNTIFS('11.  Severity'!A$2:A$1359,A83,'11.  Severity'!B$2:B$1359,A$2, '11.  Severity'!E$2:E$1359,"UNK"), "UNK", "NO"))</f>
        <v>NO</v>
      </c>
      <c r="C83" s="54" t="str">
        <f>IF(COUNTIFS('11.  Severity'!A$2:A$1359,A83,'11.  Severity'!B$2:B$1359,A$2, '11.  Severity'!F$2:F$1359,"YES"), "YES", IF(COUNTIFS('11.  Severity'!A$2:A$1359,A83,'11.  Severity'!B$2:B$1359,A$2, '11.  Severity'!F$2:F$1359,"UNK"), "UNK", "NO"))</f>
        <v>NO</v>
      </c>
      <c r="D83" s="54" t="str">
        <f>IF(COUNTIFS('11.  Severity'!A$2:A$1359,A83,'11.  Severity'!B$2:B$1359,A$2, '11.  Severity'!H$2:H$1359,"YES"), "YES", "NO")</f>
        <v>NO</v>
      </c>
      <c r="E83" s="54" t="str">
        <f>IF(COUNTIFS('11.  Severity'!A$2:A$1359,A83,'11.  Severity'!B$2:B$1359,A$2, '11.  Severity'!I$2:I$1359,"YES"), "YES", "NO")</f>
        <v>NO</v>
      </c>
      <c r="F83" s="54">
        <f t="shared" si="4"/>
        <v>0</v>
      </c>
      <c r="G83" s="54" t="str">
        <f t="shared" si="5"/>
        <v>LOW</v>
      </c>
      <c r="H83" s="54" t="str">
        <f>IF(COUNTIFS('11.  Severity'!$A$2:$A$1359, A83, '11.  Severity'!$B$2:$B$1359, A$2, '11.  Severity'!$D$2:$D$1359, 1),INDEX('11.  Severity'!$C$1:$C$1359,SUMPRODUCT(('11.  Severity'!$A$1:$A$1359=A83)*('11.  Severity'!$B$1:$B$1359=$A$2)*('11.  Severity'!$D$1:$D$1359=1)*ROW('11.  Severity'!$C$1:$C$1359)),), "")</f>
        <v/>
      </c>
      <c r="I83" s="54">
        <f t="shared" si="6"/>
        <v>0</v>
      </c>
      <c r="J83" s="195" t="str">
        <f t="shared" si="7"/>
        <v>LOW</v>
      </c>
    </row>
    <row r="84" spans="1:10">
      <c r="A84" s="44" t="str">
        <f t="array" ref="A84">INDEX('11.  Severity'!A$2:A$1359, MATCH(0, COUNTIF($A$4:A83, '11.  Severity'!A$2:A$1359), 0))</f>
        <v>Vitamin B1 (Deficiency)</v>
      </c>
      <c r="B84" s="54" t="str">
        <f>IF(COUNTIFS('11.  Severity'!A$2:A$1359,A84,'11.  Severity'!B$2:B$1359,A$2, '11.  Severity'!E$2:E$1359,"YES"), "YES", IF(COUNTIFS('11.  Severity'!A$2:A$1359,A84,'11.  Severity'!B$2:B$1359,A$2, '11.  Severity'!E$2:E$1359,"UNK"), "UNK", "NO"))</f>
        <v>NO</v>
      </c>
      <c r="C84" s="54" t="str">
        <f>IF(COUNTIFS('11.  Severity'!A$2:A$1359,A84,'11.  Severity'!B$2:B$1359,A$2, '11.  Severity'!F$2:F$1359,"YES"), "YES", IF(COUNTIFS('11.  Severity'!A$2:A$1359,A84,'11.  Severity'!B$2:B$1359,A$2, '11.  Severity'!F$2:F$1359,"UNK"), "UNK", "NO"))</f>
        <v>NO</v>
      </c>
      <c r="D84" s="54" t="str">
        <f>IF(COUNTIFS('11.  Severity'!A$2:A$1359,A84,'11.  Severity'!B$2:B$1359,A$2, '11.  Severity'!H$2:H$1359,"YES"), "YES", "NO")</f>
        <v>NO</v>
      </c>
      <c r="E84" s="54" t="str">
        <f>IF(COUNTIFS('11.  Severity'!A$2:A$1359,A84,'11.  Severity'!B$2:B$1359,A$2, '11.  Severity'!I$2:I$1359,"YES"), "YES", "NO")</f>
        <v>NO</v>
      </c>
      <c r="F84" s="54">
        <f t="shared" si="4"/>
        <v>0</v>
      </c>
      <c r="G84" s="54" t="str">
        <f t="shared" si="5"/>
        <v>LOW</v>
      </c>
      <c r="H84" s="54" t="str">
        <f>IF(COUNTIFS('11.  Severity'!$A$2:$A$1359, A84, '11.  Severity'!$B$2:$B$1359, A$2, '11.  Severity'!$D$2:$D$1359, 1),INDEX('11.  Severity'!$C$1:$C$1359,SUMPRODUCT(('11.  Severity'!$A$1:$A$1359=A84)*('11.  Severity'!$B$1:$B$1359=$A$2)*('11.  Severity'!$D$1:$D$1359=1)*ROW('11.  Severity'!$C$1:$C$1359)),), "")</f>
        <v/>
      </c>
      <c r="I84" s="54">
        <f t="shared" si="6"/>
        <v>0</v>
      </c>
      <c r="J84" s="195" t="str">
        <f t="shared" si="7"/>
        <v>LOW</v>
      </c>
    </row>
    <row r="85" spans="1:10">
      <c r="A85" s="44" t="str">
        <f t="array" ref="A85">INDEX('11.  Severity'!A$2:A$1359, MATCH(0, COUNTIF($A$4:A84, '11.  Severity'!A$2:A$1359), 0))</f>
        <v>Vitamin D (Excess)</v>
      </c>
      <c r="B85" s="54" t="str">
        <f>IF(COUNTIFS('11.  Severity'!A$2:A$1359,A85,'11.  Severity'!B$2:B$1359,A$2, '11.  Severity'!E$2:E$1359,"YES"), "YES", IF(COUNTIFS('11.  Severity'!A$2:A$1359,A85,'11.  Severity'!B$2:B$1359,A$2, '11.  Severity'!E$2:E$1359,"UNK"), "UNK", "NO"))</f>
        <v>NO</v>
      </c>
      <c r="C85" s="54" t="str">
        <f>IF(COUNTIFS('11.  Severity'!A$2:A$1359,A85,'11.  Severity'!B$2:B$1359,A$2, '11.  Severity'!F$2:F$1359,"YES"), "YES", IF(COUNTIFS('11.  Severity'!A$2:A$1359,A85,'11.  Severity'!B$2:B$1359,A$2, '11.  Severity'!F$2:F$1359,"UNK"), "UNK", "NO"))</f>
        <v>NO</v>
      </c>
      <c r="D85" s="54" t="str">
        <f>IF(COUNTIFS('11.  Severity'!A$2:A$1359,A85,'11.  Severity'!B$2:B$1359,A$2, '11.  Severity'!H$2:H$1359,"YES"), "YES", "NO")</f>
        <v>NO</v>
      </c>
      <c r="E85" s="54" t="str">
        <f>IF(COUNTIFS('11.  Severity'!A$2:A$1359,A85,'11.  Severity'!B$2:B$1359,A$2, '11.  Severity'!I$2:I$1359,"YES"), "YES", "NO")</f>
        <v>NO</v>
      </c>
      <c r="F85" s="54">
        <f t="shared" si="4"/>
        <v>0</v>
      </c>
      <c r="G85" s="54" t="str">
        <f t="shared" si="5"/>
        <v>LOW</v>
      </c>
      <c r="H85" s="54" t="str">
        <f>IF(COUNTIFS('11.  Severity'!$A$2:$A$1359, A85, '11.  Severity'!$B$2:$B$1359, A$2, '11.  Severity'!$D$2:$D$1359, 1),INDEX('11.  Severity'!$C$1:$C$1359,SUMPRODUCT(('11.  Severity'!$A$1:$A$1359=A85)*('11.  Severity'!$B$1:$B$1359=$A$2)*('11.  Severity'!$D$1:$D$1359=1)*ROW('11.  Severity'!$C$1:$C$1359)),), "")</f>
        <v/>
      </c>
      <c r="I85" s="54">
        <f t="shared" si="6"/>
        <v>0</v>
      </c>
      <c r="J85" s="195" t="str">
        <f t="shared" si="7"/>
        <v>LOW</v>
      </c>
    </row>
    <row r="86" spans="1:10">
      <c r="A86" s="44" t="str">
        <f t="array" ref="A86">INDEX('11.  Severity'!A$2:A$1359, MATCH(0, COUNTIF($A$4:A85, '11.  Severity'!A$2:A$1359), 0))</f>
        <v>Vitamin D (Deficiency)</v>
      </c>
      <c r="B86" s="54" t="str">
        <f>IF(COUNTIFS('11.  Severity'!A$2:A$1359,A86,'11.  Severity'!B$2:B$1359,A$2, '11.  Severity'!E$2:E$1359,"YES"), "YES", IF(COUNTIFS('11.  Severity'!A$2:A$1359,A86,'11.  Severity'!B$2:B$1359,A$2, '11.  Severity'!E$2:E$1359,"UNK"), "UNK", "NO"))</f>
        <v>NO</v>
      </c>
      <c r="C86" s="54" t="str">
        <f>IF(COUNTIFS('11.  Severity'!A$2:A$1359,A86,'11.  Severity'!B$2:B$1359,A$2, '11.  Severity'!F$2:F$1359,"YES"), "YES", IF(COUNTIFS('11.  Severity'!A$2:A$1359,A86,'11.  Severity'!B$2:B$1359,A$2, '11.  Severity'!F$2:F$1359,"UNK"), "UNK", "NO"))</f>
        <v>NO</v>
      </c>
      <c r="D86" s="54" t="str">
        <f>IF(COUNTIFS('11.  Severity'!A$2:A$1359,A86,'11.  Severity'!B$2:B$1359,A$2, '11.  Severity'!H$2:H$1359,"YES"), "YES", "NO")</f>
        <v>NO</v>
      </c>
      <c r="E86" s="54" t="str">
        <f>IF(COUNTIFS('11.  Severity'!A$2:A$1359,A86,'11.  Severity'!B$2:B$1359,A$2, '11.  Severity'!I$2:I$1359,"YES"), "YES", "NO")</f>
        <v>NO</v>
      </c>
      <c r="F86" s="54">
        <f t="shared" si="4"/>
        <v>0</v>
      </c>
      <c r="G86" s="54" t="str">
        <f t="shared" si="5"/>
        <v>LOW</v>
      </c>
      <c r="H86" s="54" t="str">
        <f>IF(COUNTIFS('11.  Severity'!$A$2:$A$1359, A86, '11.  Severity'!$B$2:$B$1359, A$2, '11.  Severity'!$D$2:$D$1359, 1),INDEX('11.  Severity'!$C$1:$C$1359,SUMPRODUCT(('11.  Severity'!$A$1:$A$1359=A86)*('11.  Severity'!$B$1:$B$1359=$A$2)*('11.  Severity'!$D$1:$D$1359=1)*ROW('11.  Severity'!$C$1:$C$1359)),), "")</f>
        <v/>
      </c>
      <c r="I86" s="54">
        <f t="shared" si="6"/>
        <v>0</v>
      </c>
      <c r="J86" s="195" t="str">
        <f t="shared" si="7"/>
        <v>LOW</v>
      </c>
    </row>
    <row r="87" spans="1:10">
      <c r="A87" s="74" t="str">
        <f t="array" ref="A87">INDEX('11.  Severity'!A$2:A$1359, MATCH(0, COUNTIF($A$4:A86, '11.  Severity'!A$2:A$1359), 0))</f>
        <v>Vitamin E (Deficiency)</v>
      </c>
      <c r="B87" s="54" t="str">
        <f>IF(COUNTIFS('11.  Severity'!A$2:A$1359,A87,'11.  Severity'!B$2:B$1359,A$2, '11.  Severity'!E$2:E$1359,"YES"), "YES", IF(COUNTIFS('11.  Severity'!A$2:A$1359,A87,'11.  Severity'!B$2:B$1359,A$2, '11.  Severity'!E$2:E$1359,"UNK"), "UNK", "NO"))</f>
        <v>NO</v>
      </c>
      <c r="C87" s="54" t="str">
        <f>IF(COUNTIFS('11.  Severity'!A$2:A$1359,A87,'11.  Severity'!B$2:B$1359,A$2, '11.  Severity'!F$2:F$1359,"YES"), "YES", IF(COUNTIFS('11.  Severity'!A$2:A$1359,A87,'11.  Severity'!B$2:B$1359,A$2, '11.  Severity'!F$2:F$1359,"UNK"), "UNK", "NO"))</f>
        <v>NO</v>
      </c>
      <c r="D87" s="54" t="str">
        <f>IF(COUNTIFS('11.  Severity'!A$2:A$1359,A87,'11.  Severity'!B$2:B$1359,A$2, '11.  Severity'!H$2:H$1359,"YES"), "YES", "NO")</f>
        <v>NO</v>
      </c>
      <c r="E87" s="54" t="str">
        <f>IF(COUNTIFS('11.  Severity'!A$2:A$1359,A87,'11.  Severity'!B$2:B$1359,A$2, '11.  Severity'!I$2:I$1359,"YES"), "YES", "NO")</f>
        <v>NO</v>
      </c>
      <c r="F87" s="54">
        <f t="shared" si="4"/>
        <v>0</v>
      </c>
      <c r="G87" s="54" t="str">
        <f t="shared" si="5"/>
        <v>LOW</v>
      </c>
      <c r="H87" s="54" t="str">
        <f>IF(COUNTIFS('11.  Severity'!$A$2:$A$1359, A87, '11.  Severity'!$B$2:$B$1359, A$2, '11.  Severity'!$D$2:$D$1359, 1),INDEX('11.  Severity'!$C$1:$C$1359,SUMPRODUCT(('11.  Severity'!$A$1:$A$1359=A87)*('11.  Severity'!$B$1:$B$1359=$A$2)*('11.  Severity'!$D$1:$D$1359=1)*ROW('11.  Severity'!$C$1:$C$1359)),), "")</f>
        <v/>
      </c>
      <c r="I87" s="54">
        <f t="shared" si="6"/>
        <v>0</v>
      </c>
      <c r="J87" s="195" t="str">
        <f t="shared" si="7"/>
        <v>LOW</v>
      </c>
    </row>
    <row r="88" spans="1:10">
      <c r="A88" s="195" t="str">
        <f t="array" ref="A88">INDEX('11.  Severity'!A$2:A$1359, MATCH(0, COUNTIF($A$4:A87, '11.  Severity'!A$2:A$1359), 0))</f>
        <v>Zearalenone</v>
      </c>
      <c r="B88" s="54" t="str">
        <f>IF(COUNTIFS('11.  Severity'!A$2:A$1359,A88,'11.  Severity'!B$2:B$1359,A$2, '11.  Severity'!E$2:E$1359,"YES"), "YES", IF(COUNTIFS('11.  Severity'!A$2:A$1359,A88,'11.  Severity'!B$2:B$1359,A$2, '11.  Severity'!E$2:E$1359,"UNK"), "UNK", "NO"))</f>
        <v>NO</v>
      </c>
      <c r="C88" s="54" t="str">
        <f>IF(COUNTIFS('11.  Severity'!A$2:A$1359,A88,'11.  Severity'!B$2:B$1359,A$2, '11.  Severity'!F$2:F$1359,"YES"), "YES", IF(COUNTIFS('11.  Severity'!A$2:A$1359,A88,'11.  Severity'!B$2:B$1359,A$2, '11.  Severity'!F$2:F$1359,"UNK"), "UNK", "NO"))</f>
        <v>NO</v>
      </c>
      <c r="D88" s="54" t="str">
        <f>IF(COUNTIFS('11.  Severity'!A$2:A$1359,A88,'11.  Severity'!B$2:B$1359,A$2, '11.  Severity'!H$2:H$1359,"YES"), "YES", "NO")</f>
        <v>NO</v>
      </c>
      <c r="E88" s="54" t="str">
        <f>IF(COUNTIFS('11.  Severity'!A$2:A$1359,A88,'11.  Severity'!B$2:B$1359,A$2, '11.  Severity'!I$2:I$1359,"YES"), "YES", "NO")</f>
        <v>NO</v>
      </c>
      <c r="F88" s="54">
        <f t="shared" si="4"/>
        <v>0</v>
      </c>
      <c r="G88" s="54" t="str">
        <f t="shared" si="5"/>
        <v>LOW</v>
      </c>
      <c r="H88" s="54" t="str">
        <f>IF(COUNTIFS('11.  Severity'!$A$2:$A$1359, A88, '11.  Severity'!$B$2:$B$1359, A$2, '11.  Severity'!$D$2:$D$1359, 1),INDEX('11.  Severity'!$C$1:$C$1359,SUMPRODUCT(('11.  Severity'!$A$1:$A$1359=A88)*('11.  Severity'!$B$1:$B$1359=$A$2)*('11.  Severity'!$D$1:$D$1359=1)*ROW('11.  Severity'!$C$1:$C$1359)),), "")</f>
        <v/>
      </c>
      <c r="I88" s="54">
        <f t="shared" si="6"/>
        <v>0</v>
      </c>
      <c r="J88" s="195" t="str">
        <f t="shared" si="7"/>
        <v>LOW</v>
      </c>
    </row>
    <row r="89" spans="1:10">
      <c r="A89" s="195" t="str">
        <f t="array" ref="A89">INDEX('11.  Severity'!A$2:A$1359, MATCH(0, COUNTIF($A$4:A88, '11.  Severity'!A$2:A$1359), 0))</f>
        <v>Zinc</v>
      </c>
      <c r="B89" s="54" t="str">
        <f>IF(COUNTIFS('11.  Severity'!A$2:A$1359,A89,'11.  Severity'!B$2:B$1359,A$2, '11.  Severity'!E$2:E$1359,"YES"), "YES", IF(COUNTIFS('11.  Severity'!A$2:A$1359,A89,'11.  Severity'!B$2:B$1359,A$2, '11.  Severity'!E$2:E$1359,"UNK"), "UNK", "NO"))</f>
        <v>NO</v>
      </c>
      <c r="C89" s="54" t="str">
        <f>IF(COUNTIFS('11.  Severity'!A$2:A$1359,A89,'11.  Severity'!B$2:B$1359,A$2, '11.  Severity'!F$2:F$1359,"YES"), "YES", IF(COUNTIFS('11.  Severity'!A$2:A$1359,A89,'11.  Severity'!B$2:B$1359,A$2, '11.  Severity'!F$2:F$1359,"UNK"), "UNK", "NO"))</f>
        <v>NO</v>
      </c>
      <c r="D89" s="54" t="str">
        <f>IF(COUNTIFS('11.  Severity'!A$2:A$1359,A89,'11.  Severity'!B$2:B$1359,A$2, '11.  Severity'!H$2:H$1359,"YES"), "YES", "NO")</f>
        <v>NO</v>
      </c>
      <c r="E89" s="54" t="str">
        <f>IF(COUNTIFS('11.  Severity'!A$2:A$1359,A89,'11.  Severity'!B$2:B$1359,A$2, '11.  Severity'!I$2:I$1359,"YES"), "YES", "NO")</f>
        <v>NO</v>
      </c>
      <c r="F89" s="54">
        <f t="shared" si="4"/>
        <v>0</v>
      </c>
      <c r="G89" s="54" t="str">
        <f t="shared" si="5"/>
        <v>LOW</v>
      </c>
      <c r="H89" s="54" t="str">
        <f>IF(COUNTIFS('11.  Severity'!$A$2:$A$1359, A89, '11.  Severity'!$B$2:$B$1359, A$2, '11.  Severity'!$D$2:$D$1359, 1),INDEX('11.  Severity'!$C$1:$C$1359,SUMPRODUCT(('11.  Severity'!$A$1:$A$1359=A89)*('11.  Severity'!$B$1:$B$1359=$A$2)*('11.  Severity'!$D$1:$D$1359=1)*ROW('11.  Severity'!$C$1:$C$1359)),), "")</f>
        <v/>
      </c>
      <c r="I89" s="54">
        <f t="shared" si="6"/>
        <v>0</v>
      </c>
      <c r="J89" s="195" t="str">
        <f t="shared" si="7"/>
        <v>LOW</v>
      </c>
    </row>
    <row r="90" spans="1:10">
      <c r="A90" s="195"/>
    </row>
    <row r="91" spans="1:10">
      <c r="A91" s="33"/>
    </row>
    <row r="92" spans="1:10">
      <c r="A92" s="33"/>
    </row>
    <row r="93" spans="1:10">
      <c r="A93" s="33"/>
    </row>
    <row r="94" spans="1:10">
      <c r="A94" s="33"/>
    </row>
    <row r="95" spans="1:10">
      <c r="A95" s="33"/>
    </row>
    <row r="96" spans="1:10">
      <c r="A96" s="33"/>
    </row>
    <row r="97" spans="1:1">
      <c r="A97" s="33"/>
    </row>
    <row r="98" spans="1:1">
      <c r="A98" s="33"/>
    </row>
    <row r="99" spans="1:1">
      <c r="A99" s="33"/>
    </row>
    <row r="100" spans="1:1">
      <c r="A100" s="33"/>
    </row>
    <row r="101" spans="1:1">
      <c r="A101" s="33"/>
    </row>
    <row r="102" spans="1:1">
      <c r="A102" s="33"/>
    </row>
    <row r="103" spans="1:1">
      <c r="A103" s="33"/>
    </row>
    <row r="104" spans="1:1">
      <c r="A104" s="33"/>
    </row>
    <row r="105" spans="1:1">
      <c r="A105" s="33"/>
    </row>
    <row r="106" spans="1:1">
      <c r="A106" s="33"/>
    </row>
    <row r="107" spans="1:1">
      <c r="A107" s="33"/>
    </row>
    <row r="108" spans="1:1">
      <c r="A108" s="33"/>
    </row>
    <row r="109" spans="1:1">
      <c r="A109" s="33"/>
    </row>
    <row r="110" spans="1:1">
      <c r="A110" s="33"/>
    </row>
  </sheetData>
  <sheetProtection password="D2CD" sheet="1" objects="1" scenarios="1"/>
  <mergeCells count="2">
    <mergeCell ref="B1:D1"/>
    <mergeCell ref="E1:H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8" id="{79EE1CEB-CBFA-44BF-A4C7-2761ED00F656}">
            <xm:f>COUNTIFS('11.  Severity'!$A$2:$A$1359, A5, '11.  Severity'!$B$2:$B$1359, A$2, '11.  Severity'!$D$2:$D$1359, 1)</xm:f>
            <x14:dxf>
              <fill>
                <patternFill>
                  <bgColor theme="5"/>
                </patternFill>
              </fill>
            </x14:dxf>
          </x14:cfRule>
          <xm:sqref>A5:A90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14.44140625" defaultRowHeight="15.75" customHeight="1"/>
  <cols>
    <col min="1" max="1" width="35.88671875" style="139" bestFit="1" customWidth="1"/>
    <col min="2" max="4" width="14.44140625" style="139"/>
    <col min="5" max="5" width="32.109375" style="139" customWidth="1"/>
    <col min="6" max="6" width="29.5546875" style="139" customWidth="1"/>
    <col min="7" max="7" width="14.44140625" style="139"/>
    <col min="8" max="8" width="13.33203125" style="139" customWidth="1"/>
    <col min="9" max="9" width="24.88671875" style="139" customWidth="1"/>
    <col min="10" max="10" width="15.6640625" style="139" customWidth="1"/>
    <col min="11" max="11" width="32.33203125" style="139" customWidth="1"/>
    <col min="12" max="12" width="34.109375" style="139" customWidth="1"/>
    <col min="13" max="13" width="14.44140625" style="139"/>
    <col min="14" max="14" width="22" style="139" customWidth="1"/>
    <col min="15" max="15" width="72.6640625" style="139" customWidth="1"/>
    <col min="16" max="18" width="14.44140625" style="139"/>
  </cols>
  <sheetData>
    <row r="1" spans="1:18" s="73" customFormat="1" ht="105.6">
      <c r="A1" s="154" t="s">
        <v>0</v>
      </c>
      <c r="B1" s="154" t="s">
        <v>2</v>
      </c>
      <c r="C1" s="154" t="s">
        <v>3</v>
      </c>
      <c r="D1" s="154" t="s">
        <v>4</v>
      </c>
      <c r="E1" s="154" t="s">
        <v>5</v>
      </c>
      <c r="F1" s="154" t="s">
        <v>6</v>
      </c>
      <c r="G1" s="154" t="s">
        <v>7</v>
      </c>
      <c r="H1" s="154" t="s">
        <v>8</v>
      </c>
      <c r="I1" s="154" t="s">
        <v>9</v>
      </c>
      <c r="J1" s="154" t="s">
        <v>10</v>
      </c>
      <c r="K1" s="154" t="s">
        <v>2085</v>
      </c>
      <c r="L1" s="154" t="s">
        <v>11</v>
      </c>
      <c r="M1" s="154" t="s">
        <v>12</v>
      </c>
      <c r="N1" s="154" t="s">
        <v>13</v>
      </c>
      <c r="O1" s="155" t="s">
        <v>19</v>
      </c>
      <c r="P1" s="156" t="s">
        <v>22</v>
      </c>
      <c r="Q1" s="140"/>
      <c r="R1" s="140"/>
    </row>
    <row r="2" spans="1:18" s="139" customFormat="1" ht="12.75" customHeight="1">
      <c r="A2" s="136" t="s">
        <v>26</v>
      </c>
      <c r="B2" s="136" t="s">
        <v>28</v>
      </c>
      <c r="C2" s="136" t="s">
        <v>41</v>
      </c>
      <c r="D2" s="136" t="s">
        <v>30</v>
      </c>
      <c r="E2" s="136" t="s">
        <v>42</v>
      </c>
      <c r="F2" s="136" t="s">
        <v>43</v>
      </c>
      <c r="G2" s="136" t="s">
        <v>34</v>
      </c>
      <c r="H2" s="136" t="s">
        <v>34</v>
      </c>
      <c r="I2" s="136" t="s">
        <v>45</v>
      </c>
      <c r="J2" s="136" t="s">
        <v>34</v>
      </c>
      <c r="K2" s="141" t="s">
        <v>38</v>
      </c>
      <c r="L2" s="136" t="s">
        <v>49</v>
      </c>
      <c r="M2" s="136" t="s">
        <v>50</v>
      </c>
      <c r="N2" s="136" t="s">
        <v>41</v>
      </c>
      <c r="O2" s="142" t="s">
        <v>53</v>
      </c>
      <c r="P2" s="47" t="s">
        <v>67</v>
      </c>
      <c r="Q2" s="120"/>
    </row>
    <row r="3" spans="1:18" s="139" customFormat="1" ht="12.75" customHeight="1">
      <c r="A3" s="136" t="s">
        <v>26</v>
      </c>
      <c r="B3" s="136" t="s">
        <v>28</v>
      </c>
      <c r="C3" s="136" t="s">
        <v>41</v>
      </c>
      <c r="D3" s="136" t="s">
        <v>30</v>
      </c>
      <c r="E3" s="136" t="s">
        <v>76</v>
      </c>
      <c r="F3" s="136" t="s">
        <v>43</v>
      </c>
      <c r="G3" s="136" t="s">
        <v>34</v>
      </c>
      <c r="H3" s="136" t="s">
        <v>34</v>
      </c>
      <c r="I3" s="136" t="s">
        <v>45</v>
      </c>
      <c r="J3" s="136" t="s">
        <v>34</v>
      </c>
      <c r="K3" s="141" t="s">
        <v>38</v>
      </c>
      <c r="L3" s="136" t="s">
        <v>49</v>
      </c>
      <c r="M3" s="136" t="s">
        <v>80</v>
      </c>
      <c r="N3" s="136" t="s">
        <v>41</v>
      </c>
      <c r="O3" s="142" t="s">
        <v>53</v>
      </c>
      <c r="P3" s="47" t="s">
        <v>67</v>
      </c>
      <c r="Q3" s="120"/>
    </row>
    <row r="4" spans="1:18" s="139" customFormat="1" ht="12.75" customHeight="1">
      <c r="A4" s="136" t="s">
        <v>26</v>
      </c>
      <c r="B4" s="136" t="s">
        <v>28</v>
      </c>
      <c r="C4" s="136" t="s">
        <v>41</v>
      </c>
      <c r="D4" s="136" t="s">
        <v>30</v>
      </c>
      <c r="E4" s="136" t="s">
        <v>83</v>
      </c>
      <c r="F4" s="47" t="s">
        <v>2185</v>
      </c>
      <c r="G4" s="136" t="s">
        <v>34</v>
      </c>
      <c r="H4" s="136" t="s">
        <v>34</v>
      </c>
      <c r="I4" s="136" t="s">
        <v>45</v>
      </c>
      <c r="J4" s="136" t="s">
        <v>34</v>
      </c>
      <c r="K4" s="141" t="s">
        <v>86</v>
      </c>
      <c r="L4" s="136" t="s">
        <v>49</v>
      </c>
      <c r="M4" s="136" t="s">
        <v>89</v>
      </c>
      <c r="N4" s="136" t="s">
        <v>41</v>
      </c>
      <c r="O4" s="142" t="s">
        <v>92</v>
      </c>
      <c r="P4" s="47"/>
    </row>
    <row r="5" spans="1:18" s="139" customFormat="1" ht="12.75" customHeight="1">
      <c r="A5" s="136" t="s">
        <v>26</v>
      </c>
      <c r="B5" s="136" t="s">
        <v>28</v>
      </c>
      <c r="C5" s="136" t="s">
        <v>93</v>
      </c>
      <c r="D5" s="136" t="s">
        <v>94</v>
      </c>
      <c r="E5" s="136" t="s">
        <v>96</v>
      </c>
      <c r="F5" s="47" t="s">
        <v>2145</v>
      </c>
      <c r="G5" s="136" t="s">
        <v>34</v>
      </c>
      <c r="H5" s="136" t="s">
        <v>44</v>
      </c>
      <c r="I5" s="136" t="s">
        <v>45</v>
      </c>
      <c r="J5" s="136" t="s">
        <v>34</v>
      </c>
      <c r="K5" s="141" t="s">
        <v>38</v>
      </c>
      <c r="L5" s="136" t="s">
        <v>49</v>
      </c>
      <c r="M5" s="136" t="s">
        <v>100</v>
      </c>
      <c r="N5" s="136" t="s">
        <v>41</v>
      </c>
      <c r="O5" s="142" t="s">
        <v>101</v>
      </c>
    </row>
    <row r="6" spans="1:18" s="139" customFormat="1" ht="12.75" customHeight="1">
      <c r="A6" s="146" t="s">
        <v>26</v>
      </c>
      <c r="B6" s="136" t="s">
        <v>28</v>
      </c>
      <c r="C6" s="136" t="s">
        <v>41</v>
      </c>
      <c r="D6" s="136" t="s">
        <v>30</v>
      </c>
      <c r="E6" s="136" t="s">
        <v>83</v>
      </c>
      <c r="F6" s="47" t="s">
        <v>2185</v>
      </c>
      <c r="G6" s="136" t="s">
        <v>34</v>
      </c>
      <c r="H6" s="136" t="s">
        <v>34</v>
      </c>
      <c r="I6" s="136" t="s">
        <v>45</v>
      </c>
      <c r="J6" s="136" t="s">
        <v>34</v>
      </c>
      <c r="K6" s="141" t="s">
        <v>86</v>
      </c>
      <c r="L6" s="136" t="s">
        <v>49</v>
      </c>
      <c r="M6" s="136" t="s">
        <v>106</v>
      </c>
      <c r="N6" s="136" t="s">
        <v>41</v>
      </c>
      <c r="O6" s="142" t="s">
        <v>107</v>
      </c>
      <c r="P6" s="47"/>
    </row>
    <row r="7" spans="1:18" s="139" customFormat="1" ht="12.75" customHeight="1">
      <c r="A7" s="136" t="s">
        <v>26</v>
      </c>
      <c r="B7" s="136" t="s">
        <v>28</v>
      </c>
      <c r="C7" s="136" t="s">
        <v>41</v>
      </c>
      <c r="D7" s="136" t="s">
        <v>30</v>
      </c>
      <c r="E7" s="136" t="s">
        <v>108</v>
      </c>
      <c r="F7" s="136" t="s">
        <v>108</v>
      </c>
      <c r="G7" s="136" t="s">
        <v>34</v>
      </c>
      <c r="H7" s="136" t="s">
        <v>34</v>
      </c>
      <c r="I7" s="136" t="s">
        <v>45</v>
      </c>
      <c r="J7" s="136" t="s">
        <v>44</v>
      </c>
      <c r="K7" s="141" t="s">
        <v>86</v>
      </c>
      <c r="L7" s="136" t="s">
        <v>49</v>
      </c>
      <c r="M7" s="136" t="s">
        <v>109</v>
      </c>
      <c r="N7" s="136" t="s">
        <v>41</v>
      </c>
      <c r="O7" s="142" t="s">
        <v>107</v>
      </c>
      <c r="P7" s="47"/>
    </row>
    <row r="8" spans="1:18" s="139" customFormat="1" ht="12.75" customHeight="1">
      <c r="A8" s="136" t="s">
        <v>26</v>
      </c>
      <c r="B8" s="136" t="s">
        <v>28</v>
      </c>
      <c r="C8" s="136" t="s">
        <v>41</v>
      </c>
      <c r="D8" s="136" t="s">
        <v>30</v>
      </c>
      <c r="E8" s="136" t="s">
        <v>112</v>
      </c>
      <c r="F8" s="136" t="s">
        <v>113</v>
      </c>
      <c r="G8" s="136" t="s">
        <v>34</v>
      </c>
      <c r="H8" s="136" t="s">
        <v>34</v>
      </c>
      <c r="I8" s="136" t="s">
        <v>45</v>
      </c>
      <c r="J8" s="136" t="s">
        <v>44</v>
      </c>
      <c r="K8" s="141" t="s">
        <v>86</v>
      </c>
      <c r="L8" s="136" t="s">
        <v>49</v>
      </c>
      <c r="M8" s="136" t="s">
        <v>116</v>
      </c>
      <c r="N8" s="136" t="s">
        <v>41</v>
      </c>
      <c r="O8" s="142" t="s">
        <v>107</v>
      </c>
      <c r="P8" s="47"/>
    </row>
    <row r="9" spans="1:18" s="139" customFormat="1" ht="12.75" customHeight="1">
      <c r="A9" s="136" t="s">
        <v>26</v>
      </c>
      <c r="B9" s="136" t="s">
        <v>28</v>
      </c>
      <c r="C9" s="136" t="s">
        <v>41</v>
      </c>
      <c r="D9" s="136" t="s">
        <v>30</v>
      </c>
      <c r="E9" s="136" t="s">
        <v>118</v>
      </c>
      <c r="F9" s="136" t="s">
        <v>120</v>
      </c>
      <c r="G9" s="136" t="s">
        <v>34</v>
      </c>
      <c r="H9" s="136" t="s">
        <v>34</v>
      </c>
      <c r="I9" s="136" t="s">
        <v>45</v>
      </c>
      <c r="J9" s="136" t="s">
        <v>44</v>
      </c>
      <c r="K9" s="141" t="s">
        <v>86</v>
      </c>
      <c r="L9" s="136" t="s">
        <v>49</v>
      </c>
      <c r="M9" s="136" t="s">
        <v>122</v>
      </c>
      <c r="N9" s="136" t="s">
        <v>41</v>
      </c>
      <c r="O9" s="142" t="s">
        <v>107</v>
      </c>
      <c r="P9" s="47"/>
    </row>
    <row r="10" spans="1:18" s="139" customFormat="1" ht="12.75" customHeight="1">
      <c r="A10" s="136" t="s">
        <v>26</v>
      </c>
      <c r="B10" s="136" t="s">
        <v>28</v>
      </c>
      <c r="C10" s="136" t="s">
        <v>41</v>
      </c>
      <c r="D10" s="136" t="s">
        <v>30</v>
      </c>
      <c r="E10" s="136" t="s">
        <v>129</v>
      </c>
      <c r="F10" s="47" t="s">
        <v>2208</v>
      </c>
      <c r="G10" s="136" t="s">
        <v>34</v>
      </c>
      <c r="H10" s="136" t="s">
        <v>34</v>
      </c>
      <c r="I10" s="136" t="s">
        <v>45</v>
      </c>
      <c r="J10" s="136" t="s">
        <v>34</v>
      </c>
      <c r="K10" s="141" t="s">
        <v>86</v>
      </c>
      <c r="L10" s="136" t="s">
        <v>49</v>
      </c>
      <c r="M10" s="136" t="s">
        <v>131</v>
      </c>
      <c r="N10" s="136" t="s">
        <v>41</v>
      </c>
      <c r="O10" s="142" t="s">
        <v>107</v>
      </c>
      <c r="P10" s="47"/>
    </row>
    <row r="11" spans="1:18" s="139" customFormat="1" ht="12.75" customHeight="1">
      <c r="A11" s="136" t="s">
        <v>26</v>
      </c>
      <c r="B11" s="136" t="s">
        <v>28</v>
      </c>
      <c r="C11" s="136" t="s">
        <v>29</v>
      </c>
      <c r="D11" s="136" t="s">
        <v>30</v>
      </c>
      <c r="E11" s="136" t="s">
        <v>32</v>
      </c>
      <c r="F11" s="47" t="s">
        <v>2242</v>
      </c>
      <c r="G11" s="136" t="s">
        <v>34</v>
      </c>
      <c r="H11" s="136" t="s">
        <v>44</v>
      </c>
      <c r="I11" s="136" t="s">
        <v>45</v>
      </c>
      <c r="J11" s="136" t="s">
        <v>33</v>
      </c>
      <c r="K11" s="141" t="s">
        <v>38</v>
      </c>
      <c r="L11" s="136" t="s">
        <v>49</v>
      </c>
      <c r="M11" s="136" t="s">
        <v>132</v>
      </c>
      <c r="N11" s="136" t="s">
        <v>51</v>
      </c>
      <c r="O11" s="142" t="s">
        <v>133</v>
      </c>
      <c r="P11" s="47" t="s">
        <v>134</v>
      </c>
    </row>
    <row r="12" spans="1:18" s="139" customFormat="1" ht="12.75" customHeight="1">
      <c r="A12" s="136" t="s">
        <v>26</v>
      </c>
      <c r="B12" s="136" t="s">
        <v>28</v>
      </c>
      <c r="C12" s="136" t="s">
        <v>29</v>
      </c>
      <c r="D12" s="136" t="s">
        <v>30</v>
      </c>
      <c r="E12" s="136" t="s">
        <v>138</v>
      </c>
      <c r="F12" s="47" t="s">
        <v>2193</v>
      </c>
      <c r="G12" s="136" t="s">
        <v>34</v>
      </c>
      <c r="H12" s="136" t="s">
        <v>44</v>
      </c>
      <c r="I12" s="136" t="s">
        <v>45</v>
      </c>
      <c r="J12" s="136" t="s">
        <v>33</v>
      </c>
      <c r="K12" s="141" t="s">
        <v>38</v>
      </c>
      <c r="L12" s="136" t="s">
        <v>49</v>
      </c>
      <c r="M12" s="136" t="s">
        <v>143</v>
      </c>
      <c r="N12" s="136" t="s">
        <v>41</v>
      </c>
      <c r="O12" s="142" t="s">
        <v>133</v>
      </c>
      <c r="P12" s="47" t="s">
        <v>145</v>
      </c>
    </row>
    <row r="13" spans="1:18" s="139" customFormat="1" ht="12.75" customHeight="1">
      <c r="A13" s="47" t="s">
        <v>147</v>
      </c>
      <c r="B13" s="136" t="s">
        <v>28</v>
      </c>
      <c r="C13" s="136" t="s">
        <v>149</v>
      </c>
      <c r="D13" s="136" t="s">
        <v>41</v>
      </c>
      <c r="E13" s="136" t="s">
        <v>151</v>
      </c>
      <c r="F13" s="47" t="s">
        <v>2200</v>
      </c>
      <c r="G13" s="136" t="s">
        <v>34</v>
      </c>
      <c r="H13" s="136" t="s">
        <v>44</v>
      </c>
      <c r="I13" s="136" t="s">
        <v>45</v>
      </c>
      <c r="J13" s="136" t="s">
        <v>44</v>
      </c>
      <c r="K13" s="141" t="s">
        <v>38</v>
      </c>
      <c r="L13" s="136" t="s">
        <v>49</v>
      </c>
      <c r="M13" s="136" t="s">
        <v>154</v>
      </c>
      <c r="N13" s="136" t="s">
        <v>41</v>
      </c>
      <c r="O13" s="142" t="s">
        <v>155</v>
      </c>
      <c r="P13" s="47"/>
    </row>
    <row r="14" spans="1:18" s="139" customFormat="1" ht="12.75" customHeight="1">
      <c r="A14" s="47" t="s">
        <v>147</v>
      </c>
      <c r="B14" s="136" t="s">
        <v>28</v>
      </c>
      <c r="C14" s="136" t="s">
        <v>93</v>
      </c>
      <c r="D14" s="136" t="s">
        <v>94</v>
      </c>
      <c r="E14" s="136" t="s">
        <v>157</v>
      </c>
      <c r="F14" s="47" t="s">
        <v>2222</v>
      </c>
      <c r="G14" s="136" t="s">
        <v>34</v>
      </c>
      <c r="H14" s="136" t="s">
        <v>44</v>
      </c>
      <c r="I14" s="136" t="s">
        <v>45</v>
      </c>
      <c r="J14" s="136" t="s">
        <v>44</v>
      </c>
      <c r="K14" s="141" t="s">
        <v>38</v>
      </c>
      <c r="L14" s="136" t="s">
        <v>49</v>
      </c>
      <c r="M14" s="136" t="s">
        <v>160</v>
      </c>
      <c r="N14" s="136" t="s">
        <v>41</v>
      </c>
      <c r="O14" s="142" t="s">
        <v>155</v>
      </c>
      <c r="P14" s="47"/>
    </row>
    <row r="15" spans="1:18" s="139" customFormat="1" ht="12.75" customHeight="1">
      <c r="A15" s="47" t="s">
        <v>147</v>
      </c>
      <c r="B15" s="136" t="s">
        <v>28</v>
      </c>
      <c r="C15" s="136" t="s">
        <v>162</v>
      </c>
      <c r="D15" s="47" t="s">
        <v>30</v>
      </c>
      <c r="E15" s="136" t="s">
        <v>163</v>
      </c>
      <c r="F15" s="47" t="s">
        <v>2204</v>
      </c>
      <c r="G15" s="136" t="s">
        <v>34</v>
      </c>
      <c r="H15" s="136" t="s">
        <v>44</v>
      </c>
      <c r="I15" s="136" t="s">
        <v>45</v>
      </c>
      <c r="J15" s="136" t="s">
        <v>44</v>
      </c>
      <c r="K15" s="141" t="s">
        <v>38</v>
      </c>
      <c r="L15" s="136" t="s">
        <v>49</v>
      </c>
      <c r="M15" s="136" t="s">
        <v>165</v>
      </c>
      <c r="N15" s="136" t="s">
        <v>41</v>
      </c>
      <c r="O15" s="142" t="s">
        <v>155</v>
      </c>
      <c r="P15" s="47"/>
    </row>
    <row r="16" spans="1:18" s="139" customFormat="1" ht="12.75" customHeight="1">
      <c r="A16" s="47" t="s">
        <v>147</v>
      </c>
      <c r="B16" s="136" t="s">
        <v>28</v>
      </c>
      <c r="C16" s="136" t="s">
        <v>41</v>
      </c>
      <c r="D16" s="136" t="s">
        <v>30</v>
      </c>
      <c r="E16" s="136" t="s">
        <v>166</v>
      </c>
      <c r="F16" s="136" t="s">
        <v>166</v>
      </c>
      <c r="G16" s="136" t="s">
        <v>34</v>
      </c>
      <c r="H16" s="136" t="s">
        <v>44</v>
      </c>
      <c r="I16" s="136" t="s">
        <v>45</v>
      </c>
      <c r="J16" s="136" t="s">
        <v>44</v>
      </c>
      <c r="K16" s="141" t="s">
        <v>38</v>
      </c>
      <c r="L16" s="136" t="s">
        <v>49</v>
      </c>
      <c r="M16" s="136" t="s">
        <v>167</v>
      </c>
      <c r="N16" s="136" t="s">
        <v>41</v>
      </c>
      <c r="O16" s="142" t="s">
        <v>155</v>
      </c>
      <c r="P16" s="47"/>
    </row>
    <row r="17" spans="1:17" s="139" customFormat="1" ht="12.75" customHeight="1">
      <c r="A17" s="47" t="s">
        <v>147</v>
      </c>
      <c r="B17" s="136" t="s">
        <v>28</v>
      </c>
      <c r="C17" s="136" t="s">
        <v>41</v>
      </c>
      <c r="D17" s="136" t="s">
        <v>30</v>
      </c>
      <c r="E17" s="136" t="s">
        <v>168</v>
      </c>
      <c r="F17" s="47" t="s">
        <v>169</v>
      </c>
      <c r="G17" s="136" t="s">
        <v>34</v>
      </c>
      <c r="H17" s="136" t="s">
        <v>44</v>
      </c>
      <c r="I17" s="136" t="s">
        <v>45</v>
      </c>
      <c r="J17" s="136" t="s">
        <v>33</v>
      </c>
      <c r="K17" s="141" t="s">
        <v>38</v>
      </c>
      <c r="L17" s="136" t="s">
        <v>49</v>
      </c>
      <c r="M17" s="136" t="s">
        <v>172</v>
      </c>
      <c r="N17" s="136" t="s">
        <v>41</v>
      </c>
      <c r="O17" s="142" t="s">
        <v>155</v>
      </c>
      <c r="P17" s="47" t="s">
        <v>173</v>
      </c>
    </row>
    <row r="18" spans="1:17" s="139" customFormat="1" ht="12.75" customHeight="1">
      <c r="A18" s="47" t="s">
        <v>147</v>
      </c>
      <c r="B18" s="136" t="s">
        <v>28</v>
      </c>
      <c r="C18" s="136" t="s">
        <v>29</v>
      </c>
      <c r="D18" s="136" t="s">
        <v>30</v>
      </c>
      <c r="E18" s="136" t="s">
        <v>32</v>
      </c>
      <c r="F18" s="47" t="s">
        <v>2242</v>
      </c>
      <c r="G18" s="136" t="s">
        <v>34</v>
      </c>
      <c r="H18" s="136" t="s">
        <v>44</v>
      </c>
      <c r="I18" s="136" t="s">
        <v>45</v>
      </c>
      <c r="J18" s="136" t="s">
        <v>33</v>
      </c>
      <c r="K18" s="141" t="s">
        <v>38</v>
      </c>
      <c r="L18" s="136" t="s">
        <v>49</v>
      </c>
      <c r="M18" s="136" t="s">
        <v>175</v>
      </c>
      <c r="N18" s="136" t="s">
        <v>41</v>
      </c>
      <c r="O18" s="189" t="s">
        <v>133</v>
      </c>
      <c r="P18" s="47" t="s">
        <v>176</v>
      </c>
    </row>
    <row r="19" spans="1:17" s="139" customFormat="1" ht="12.75" customHeight="1">
      <c r="A19" s="47" t="s">
        <v>147</v>
      </c>
      <c r="B19" s="136" t="s">
        <v>28</v>
      </c>
      <c r="C19" s="136" t="s">
        <v>41</v>
      </c>
      <c r="D19" s="136" t="s">
        <v>30</v>
      </c>
      <c r="E19" s="136" t="s">
        <v>118</v>
      </c>
      <c r="F19" s="136" t="s">
        <v>120</v>
      </c>
      <c r="G19" s="136" t="s">
        <v>34</v>
      </c>
      <c r="H19" s="136" t="s">
        <v>34</v>
      </c>
      <c r="I19" s="136" t="s">
        <v>45</v>
      </c>
      <c r="J19" s="136" t="s">
        <v>44</v>
      </c>
      <c r="K19" s="141" t="s">
        <v>38</v>
      </c>
      <c r="L19" s="136" t="s">
        <v>49</v>
      </c>
      <c r="M19" s="136" t="s">
        <v>180</v>
      </c>
      <c r="N19" s="136" t="s">
        <v>41</v>
      </c>
      <c r="O19" s="142" t="s">
        <v>178</v>
      </c>
      <c r="Q19" s="120"/>
    </row>
    <row r="20" spans="1:17" s="139" customFormat="1" ht="12.75" customHeight="1">
      <c r="A20" s="47" t="s">
        <v>147</v>
      </c>
      <c r="B20" s="136" t="s">
        <v>28</v>
      </c>
      <c r="C20" s="136" t="s">
        <v>41</v>
      </c>
      <c r="D20" s="136" t="s">
        <v>30</v>
      </c>
      <c r="E20" s="136" t="s">
        <v>118</v>
      </c>
      <c r="F20" s="136" t="s">
        <v>120</v>
      </c>
      <c r="G20" s="136" t="s">
        <v>34</v>
      </c>
      <c r="H20" s="136" t="s">
        <v>34</v>
      </c>
      <c r="I20" s="136" t="s">
        <v>45</v>
      </c>
      <c r="J20" s="136" t="s">
        <v>44</v>
      </c>
      <c r="K20" s="141" t="s">
        <v>38</v>
      </c>
      <c r="L20" s="136" t="s">
        <v>49</v>
      </c>
      <c r="M20" s="136" t="s">
        <v>183</v>
      </c>
      <c r="N20" s="136" t="s">
        <v>41</v>
      </c>
      <c r="O20" s="142" t="s">
        <v>178</v>
      </c>
      <c r="P20" s="47"/>
      <c r="Q20" s="120"/>
    </row>
    <row r="21" spans="1:17" s="139" customFormat="1" ht="12.75" customHeight="1">
      <c r="A21" s="47" t="s">
        <v>147</v>
      </c>
      <c r="B21" s="136" t="s">
        <v>28</v>
      </c>
      <c r="C21" s="136" t="s">
        <v>41</v>
      </c>
      <c r="D21" s="136" t="s">
        <v>30</v>
      </c>
      <c r="E21" s="136" t="s">
        <v>118</v>
      </c>
      <c r="F21" s="136" t="s">
        <v>120</v>
      </c>
      <c r="G21" s="136" t="s">
        <v>34</v>
      </c>
      <c r="H21" s="136" t="s">
        <v>34</v>
      </c>
      <c r="I21" s="136" t="s">
        <v>45</v>
      </c>
      <c r="J21" s="136" t="s">
        <v>44</v>
      </c>
      <c r="K21" s="141" t="s">
        <v>38</v>
      </c>
      <c r="L21" s="136" t="s">
        <v>49</v>
      </c>
      <c r="M21" s="136" t="s">
        <v>186</v>
      </c>
      <c r="N21" s="136" t="s">
        <v>41</v>
      </c>
      <c r="O21" s="142" t="s">
        <v>178</v>
      </c>
      <c r="P21" s="47"/>
      <c r="Q21" s="120"/>
    </row>
    <row r="22" spans="1:17" s="139" customFormat="1" ht="12.75" customHeight="1">
      <c r="A22" s="47" t="s">
        <v>147</v>
      </c>
      <c r="B22" s="136" t="s">
        <v>28</v>
      </c>
      <c r="C22" s="136" t="s">
        <v>41</v>
      </c>
      <c r="D22" s="136" t="s">
        <v>30</v>
      </c>
      <c r="E22" s="136" t="s">
        <v>118</v>
      </c>
      <c r="F22" s="136" t="s">
        <v>120</v>
      </c>
      <c r="G22" s="136" t="s">
        <v>34</v>
      </c>
      <c r="H22" s="136" t="s">
        <v>34</v>
      </c>
      <c r="I22" s="136" t="s">
        <v>45</v>
      </c>
      <c r="J22" s="136" t="s">
        <v>44</v>
      </c>
      <c r="K22" s="141" t="s">
        <v>38</v>
      </c>
      <c r="L22" s="136" t="s">
        <v>49</v>
      </c>
      <c r="M22" s="136" t="s">
        <v>188</v>
      </c>
      <c r="N22" s="136" t="s">
        <v>41</v>
      </c>
      <c r="O22" s="142" t="s">
        <v>178</v>
      </c>
      <c r="P22" s="47"/>
      <c r="Q22" s="120"/>
    </row>
    <row r="23" spans="1:17" s="139" customFormat="1" ht="12.75" customHeight="1">
      <c r="A23" s="47" t="s">
        <v>147</v>
      </c>
      <c r="B23" s="136" t="s">
        <v>28</v>
      </c>
      <c r="C23" s="136" t="s">
        <v>41</v>
      </c>
      <c r="D23" s="136" t="s">
        <v>30</v>
      </c>
      <c r="E23" s="136" t="s">
        <v>118</v>
      </c>
      <c r="F23" s="136" t="s">
        <v>120</v>
      </c>
      <c r="G23" s="136" t="s">
        <v>34</v>
      </c>
      <c r="H23" s="136" t="s">
        <v>34</v>
      </c>
      <c r="I23" s="136" t="s">
        <v>45</v>
      </c>
      <c r="J23" s="136" t="s">
        <v>44</v>
      </c>
      <c r="K23" s="141" t="s">
        <v>38</v>
      </c>
      <c r="L23" s="136" t="s">
        <v>49</v>
      </c>
      <c r="M23" s="136" t="s">
        <v>186</v>
      </c>
      <c r="N23" s="136" t="s">
        <v>41</v>
      </c>
      <c r="O23" s="142" t="s">
        <v>178</v>
      </c>
      <c r="P23" s="47"/>
      <c r="Q23" s="120"/>
    </row>
    <row r="24" spans="1:17" s="139" customFormat="1" ht="12.75" customHeight="1">
      <c r="A24" s="47" t="s">
        <v>147</v>
      </c>
      <c r="B24" s="136" t="s">
        <v>28</v>
      </c>
      <c r="C24" s="136" t="s">
        <v>41</v>
      </c>
      <c r="D24" s="136" t="s">
        <v>30</v>
      </c>
      <c r="E24" s="136" t="s">
        <v>118</v>
      </c>
      <c r="F24" s="136" t="s">
        <v>120</v>
      </c>
      <c r="G24" s="136" t="s">
        <v>34</v>
      </c>
      <c r="H24" s="136" t="s">
        <v>44</v>
      </c>
      <c r="I24" s="136" t="s">
        <v>45</v>
      </c>
      <c r="J24" s="136" t="s">
        <v>44</v>
      </c>
      <c r="K24" s="141" t="s">
        <v>38</v>
      </c>
      <c r="L24" s="136" t="s">
        <v>49</v>
      </c>
      <c r="M24" s="136" t="s">
        <v>196</v>
      </c>
      <c r="N24" s="136" t="s">
        <v>41</v>
      </c>
      <c r="O24" s="142" t="s">
        <v>197</v>
      </c>
      <c r="P24" s="47"/>
      <c r="Q24" s="120"/>
    </row>
    <row r="25" spans="1:17" s="139" customFormat="1" ht="12.75" customHeight="1">
      <c r="A25" s="47" t="s">
        <v>147</v>
      </c>
      <c r="B25" s="136" t="s">
        <v>28</v>
      </c>
      <c r="C25" s="136" t="s">
        <v>41</v>
      </c>
      <c r="D25" s="136" t="s">
        <v>30</v>
      </c>
      <c r="E25" s="136" t="s">
        <v>118</v>
      </c>
      <c r="F25" s="136" t="s">
        <v>120</v>
      </c>
      <c r="G25" s="136" t="s">
        <v>34</v>
      </c>
      <c r="H25" s="136" t="s">
        <v>44</v>
      </c>
      <c r="I25" s="136" t="s">
        <v>45</v>
      </c>
      <c r="J25" s="136" t="s">
        <v>44</v>
      </c>
      <c r="K25" s="141" t="s">
        <v>38</v>
      </c>
      <c r="L25" s="136" t="s">
        <v>49</v>
      </c>
      <c r="M25" s="136" t="s">
        <v>199</v>
      </c>
      <c r="N25" s="136" t="s">
        <v>41</v>
      </c>
      <c r="O25" s="142" t="s">
        <v>197</v>
      </c>
      <c r="P25" s="47"/>
      <c r="Q25" s="120"/>
    </row>
    <row r="26" spans="1:17" s="139" customFormat="1" ht="12.75" customHeight="1">
      <c r="A26" s="47" t="s">
        <v>147</v>
      </c>
      <c r="B26" s="136" t="s">
        <v>28</v>
      </c>
      <c r="C26" s="136" t="s">
        <v>41</v>
      </c>
      <c r="D26" s="136" t="s">
        <v>30</v>
      </c>
      <c r="E26" s="136" t="s">
        <v>118</v>
      </c>
      <c r="F26" s="136" t="s">
        <v>120</v>
      </c>
      <c r="G26" s="136" t="s">
        <v>34</v>
      </c>
      <c r="H26" s="136" t="s">
        <v>44</v>
      </c>
      <c r="I26" s="136" t="s">
        <v>45</v>
      </c>
      <c r="J26" s="136" t="s">
        <v>44</v>
      </c>
      <c r="K26" s="141" t="s">
        <v>38</v>
      </c>
      <c r="L26" s="136" t="s">
        <v>49</v>
      </c>
      <c r="M26" s="136" t="s">
        <v>200</v>
      </c>
      <c r="N26" s="136" t="s">
        <v>41</v>
      </c>
      <c r="O26" s="142" t="s">
        <v>197</v>
      </c>
      <c r="P26" s="47"/>
      <c r="Q26" s="120"/>
    </row>
    <row r="27" spans="1:17" s="139" customFormat="1" ht="12.75" customHeight="1">
      <c r="A27" s="47" t="s">
        <v>147</v>
      </c>
      <c r="B27" s="136" t="s">
        <v>28</v>
      </c>
      <c r="C27" s="136" t="s">
        <v>41</v>
      </c>
      <c r="D27" s="136" t="s">
        <v>30</v>
      </c>
      <c r="E27" s="136" t="s">
        <v>118</v>
      </c>
      <c r="F27" s="136" t="s">
        <v>120</v>
      </c>
      <c r="G27" s="136" t="s">
        <v>34</v>
      </c>
      <c r="H27" s="136" t="s">
        <v>44</v>
      </c>
      <c r="I27" s="136" t="s">
        <v>45</v>
      </c>
      <c r="J27" s="136" t="s">
        <v>44</v>
      </c>
      <c r="K27" s="141" t="s">
        <v>38</v>
      </c>
      <c r="L27" s="136" t="s">
        <v>49</v>
      </c>
      <c r="M27" s="136" t="s">
        <v>199</v>
      </c>
      <c r="N27" s="136" t="s">
        <v>41</v>
      </c>
      <c r="O27" s="142" t="s">
        <v>197</v>
      </c>
      <c r="P27" s="47"/>
      <c r="Q27" s="120"/>
    </row>
    <row r="28" spans="1:17" s="139" customFormat="1" ht="12.75" customHeight="1">
      <c r="A28" s="47" t="s">
        <v>147</v>
      </c>
      <c r="B28" s="136" t="s">
        <v>28</v>
      </c>
      <c r="C28" s="136" t="s">
        <v>41</v>
      </c>
      <c r="D28" s="136" t="s">
        <v>30</v>
      </c>
      <c r="E28" s="136" t="s">
        <v>118</v>
      </c>
      <c r="F28" s="136" t="s">
        <v>120</v>
      </c>
      <c r="G28" s="136" t="s">
        <v>34</v>
      </c>
      <c r="H28" s="136" t="s">
        <v>44</v>
      </c>
      <c r="I28" s="136" t="s">
        <v>45</v>
      </c>
      <c r="J28" s="136" t="s">
        <v>44</v>
      </c>
      <c r="K28" s="141" t="s">
        <v>38</v>
      </c>
      <c r="L28" s="136" t="s">
        <v>49</v>
      </c>
      <c r="M28" s="136" t="s">
        <v>183</v>
      </c>
      <c r="N28" s="136" t="s">
        <v>41</v>
      </c>
      <c r="O28" s="142" t="s">
        <v>197</v>
      </c>
      <c r="P28" s="47"/>
      <c r="Q28" s="120"/>
    </row>
    <row r="29" spans="1:17" s="139" customFormat="1" ht="12.75" customHeight="1">
      <c r="A29" s="47" t="s">
        <v>147</v>
      </c>
      <c r="B29" s="136" t="s">
        <v>28</v>
      </c>
      <c r="C29" s="136" t="s">
        <v>41</v>
      </c>
      <c r="D29" s="136" t="s">
        <v>30</v>
      </c>
      <c r="E29" s="136" t="s">
        <v>118</v>
      </c>
      <c r="F29" s="136" t="s">
        <v>120</v>
      </c>
      <c r="G29" s="136" t="s">
        <v>34</v>
      </c>
      <c r="H29" s="136" t="s">
        <v>34</v>
      </c>
      <c r="I29" s="136" t="s">
        <v>45</v>
      </c>
      <c r="J29" s="136" t="s">
        <v>44</v>
      </c>
      <c r="K29" s="141" t="s">
        <v>38</v>
      </c>
      <c r="L29" s="136" t="s">
        <v>49</v>
      </c>
      <c r="M29" s="136" t="s">
        <v>206</v>
      </c>
      <c r="N29" s="136" t="s">
        <v>41</v>
      </c>
      <c r="O29" s="142" t="s">
        <v>197</v>
      </c>
      <c r="P29" s="47"/>
      <c r="Q29" s="120"/>
    </row>
    <row r="30" spans="1:17" s="139" customFormat="1" ht="12.75" customHeight="1">
      <c r="A30" s="47" t="s">
        <v>147</v>
      </c>
      <c r="B30" s="136" t="s">
        <v>28</v>
      </c>
      <c r="C30" s="136" t="s">
        <v>41</v>
      </c>
      <c r="D30" s="136" t="s">
        <v>30</v>
      </c>
      <c r="E30" s="136" t="s">
        <v>118</v>
      </c>
      <c r="F30" s="136" t="s">
        <v>120</v>
      </c>
      <c r="G30" s="136" t="s">
        <v>34</v>
      </c>
      <c r="H30" s="136" t="s">
        <v>34</v>
      </c>
      <c r="I30" s="136" t="s">
        <v>45</v>
      </c>
      <c r="J30" s="136" t="s">
        <v>44</v>
      </c>
      <c r="K30" s="141" t="s">
        <v>38</v>
      </c>
      <c r="L30" s="136" t="s">
        <v>49</v>
      </c>
      <c r="M30" s="136" t="s">
        <v>209</v>
      </c>
      <c r="N30" s="136" t="s">
        <v>41</v>
      </c>
      <c r="O30" s="142" t="s">
        <v>197</v>
      </c>
      <c r="P30" s="47"/>
      <c r="Q30" s="120"/>
    </row>
    <row r="31" spans="1:17" s="139" customFormat="1" ht="12.75" customHeight="1">
      <c r="A31" s="47" t="s">
        <v>147</v>
      </c>
      <c r="B31" s="136" t="s">
        <v>28</v>
      </c>
      <c r="C31" s="136" t="s">
        <v>93</v>
      </c>
      <c r="D31" s="136" t="s">
        <v>94</v>
      </c>
      <c r="E31" s="136" t="s">
        <v>157</v>
      </c>
      <c r="F31" s="47" t="s">
        <v>2222</v>
      </c>
      <c r="G31" s="136" t="s">
        <v>34</v>
      </c>
      <c r="H31" s="136" t="s">
        <v>44</v>
      </c>
      <c r="I31" s="136" t="s">
        <v>45</v>
      </c>
      <c r="J31" s="136" t="s">
        <v>44</v>
      </c>
      <c r="K31" s="141" t="s">
        <v>38</v>
      </c>
      <c r="L31" s="136" t="s">
        <v>49</v>
      </c>
      <c r="M31" s="136" t="s">
        <v>211</v>
      </c>
      <c r="N31" s="136" t="s">
        <v>41</v>
      </c>
      <c r="O31" s="142" t="s">
        <v>155</v>
      </c>
      <c r="P31" s="47"/>
    </row>
    <row r="32" spans="1:17" s="139" customFormat="1" ht="12.75" customHeight="1">
      <c r="A32" s="136" t="s">
        <v>212</v>
      </c>
      <c r="B32" s="136" t="s">
        <v>28</v>
      </c>
      <c r="C32" s="136" t="s">
        <v>93</v>
      </c>
      <c r="D32" s="136" t="s">
        <v>140</v>
      </c>
      <c r="E32" s="136" t="s">
        <v>214</v>
      </c>
      <c r="F32" s="47" t="s">
        <v>2219</v>
      </c>
      <c r="G32" s="136" t="s">
        <v>34</v>
      </c>
      <c r="H32" s="136" t="s">
        <v>44</v>
      </c>
      <c r="I32" s="136" t="s">
        <v>45</v>
      </c>
      <c r="J32" s="136" t="s">
        <v>33</v>
      </c>
      <c r="K32" s="141" t="s">
        <v>216</v>
      </c>
      <c r="L32" s="136" t="s">
        <v>49</v>
      </c>
      <c r="M32" s="136" t="s">
        <v>217</v>
      </c>
      <c r="N32" s="136" t="s">
        <v>41</v>
      </c>
      <c r="O32" s="142" t="s">
        <v>218</v>
      </c>
      <c r="P32" s="47"/>
    </row>
    <row r="33" spans="1:22" s="139" customFormat="1" ht="12.75" customHeight="1">
      <c r="A33" s="136" t="s">
        <v>212</v>
      </c>
      <c r="B33" s="136" t="s">
        <v>28</v>
      </c>
      <c r="C33" s="136" t="s">
        <v>41</v>
      </c>
      <c r="D33" s="136" t="s">
        <v>30</v>
      </c>
      <c r="E33" s="136" t="s">
        <v>219</v>
      </c>
      <c r="F33" s="47" t="s">
        <v>2258</v>
      </c>
      <c r="G33" s="136" t="s">
        <v>34</v>
      </c>
      <c r="H33" s="136" t="s">
        <v>34</v>
      </c>
      <c r="I33" s="136" t="s">
        <v>45</v>
      </c>
      <c r="J33" s="136" t="s">
        <v>33</v>
      </c>
      <c r="K33" s="141" t="s">
        <v>216</v>
      </c>
      <c r="L33" s="136" t="s">
        <v>49</v>
      </c>
      <c r="M33" s="136" t="s">
        <v>221</v>
      </c>
      <c r="N33" s="136" t="s">
        <v>41</v>
      </c>
      <c r="O33" s="142" t="s">
        <v>222</v>
      </c>
      <c r="P33" s="47" t="s">
        <v>223</v>
      </c>
    </row>
    <row r="34" spans="1:22" s="139" customFormat="1" ht="12.75" customHeight="1">
      <c r="A34" s="136" t="s">
        <v>212</v>
      </c>
      <c r="B34" s="136" t="s">
        <v>28</v>
      </c>
      <c r="C34" s="136" t="s">
        <v>41</v>
      </c>
      <c r="D34" s="136" t="s">
        <v>30</v>
      </c>
      <c r="E34" s="136" t="s">
        <v>224</v>
      </c>
      <c r="F34" s="47" t="s">
        <v>2257</v>
      </c>
      <c r="G34" s="136" t="s">
        <v>34</v>
      </c>
      <c r="H34" s="136" t="s">
        <v>34</v>
      </c>
      <c r="I34" s="136" t="s">
        <v>45</v>
      </c>
      <c r="J34" s="136" t="s">
        <v>33</v>
      </c>
      <c r="K34" s="141" t="s">
        <v>216</v>
      </c>
      <c r="L34" s="136" t="s">
        <v>49</v>
      </c>
      <c r="M34" s="136" t="s">
        <v>225</v>
      </c>
      <c r="N34" s="136" t="s">
        <v>41</v>
      </c>
      <c r="O34" s="142" t="s">
        <v>222</v>
      </c>
      <c r="P34" s="47" t="s">
        <v>223</v>
      </c>
    </row>
    <row r="35" spans="1:22" s="139" customFormat="1" ht="12.75" customHeight="1">
      <c r="A35" s="136" t="s">
        <v>226</v>
      </c>
      <c r="B35" s="136" t="s">
        <v>28</v>
      </c>
      <c r="C35" s="94" t="s">
        <v>41</v>
      </c>
      <c r="D35" s="136" t="s">
        <v>41</v>
      </c>
      <c r="E35" s="136" t="s">
        <v>228</v>
      </c>
      <c r="F35" s="47" t="s">
        <v>2229</v>
      </c>
      <c r="G35" s="136" t="s">
        <v>34</v>
      </c>
      <c r="H35" s="136" t="s">
        <v>44</v>
      </c>
      <c r="I35" s="136" t="s">
        <v>45</v>
      </c>
      <c r="J35" s="136" t="s">
        <v>44</v>
      </c>
      <c r="K35" s="136" t="s">
        <v>229</v>
      </c>
      <c r="L35" s="136" t="s">
        <v>49</v>
      </c>
      <c r="M35" s="136" t="s">
        <v>230</v>
      </c>
      <c r="N35" s="136" t="s">
        <v>41</v>
      </c>
      <c r="O35" s="142" t="s">
        <v>231</v>
      </c>
      <c r="P35" s="120" t="s">
        <v>232</v>
      </c>
    </row>
    <row r="36" spans="1:22" s="139" customFormat="1" ht="12.75" customHeight="1">
      <c r="A36" s="136" t="s">
        <v>234</v>
      </c>
      <c r="B36" s="136" t="s">
        <v>28</v>
      </c>
      <c r="C36" s="94" t="s">
        <v>235</v>
      </c>
      <c r="D36" s="136" t="s">
        <v>30</v>
      </c>
      <c r="E36" s="136" t="s">
        <v>236</v>
      </c>
      <c r="F36" s="47" t="s">
        <v>2260</v>
      </c>
      <c r="G36" s="136" t="s">
        <v>34</v>
      </c>
      <c r="H36" s="136" t="s">
        <v>44</v>
      </c>
      <c r="I36" s="136" t="s">
        <v>45</v>
      </c>
      <c r="J36" s="136" t="s">
        <v>44</v>
      </c>
      <c r="K36" s="136" t="s">
        <v>229</v>
      </c>
      <c r="L36" s="136" t="s">
        <v>47</v>
      </c>
      <c r="M36" s="136" t="s">
        <v>237</v>
      </c>
      <c r="N36" s="136" t="s">
        <v>41</v>
      </c>
      <c r="O36" s="142" t="s">
        <v>238</v>
      </c>
      <c r="P36" s="120"/>
    </row>
    <row r="37" spans="1:22" s="139" customFormat="1" ht="12.75" customHeight="1">
      <c r="A37" s="136" t="s">
        <v>234</v>
      </c>
      <c r="B37" s="136" t="s">
        <v>28</v>
      </c>
      <c r="C37" s="94" t="s">
        <v>93</v>
      </c>
      <c r="D37" s="136" t="s">
        <v>140</v>
      </c>
      <c r="E37" s="136" t="s">
        <v>239</v>
      </c>
      <c r="F37" s="47" t="s">
        <v>2219</v>
      </c>
      <c r="G37" s="136" t="s">
        <v>34</v>
      </c>
      <c r="H37" s="136" t="s">
        <v>33</v>
      </c>
      <c r="I37" s="136" t="s">
        <v>45</v>
      </c>
      <c r="J37" s="136" t="s">
        <v>44</v>
      </c>
      <c r="K37" s="136" t="s">
        <v>229</v>
      </c>
      <c r="L37" s="136" t="s">
        <v>49</v>
      </c>
      <c r="M37" s="136" t="s">
        <v>240</v>
      </c>
      <c r="N37" s="146" t="s">
        <v>41</v>
      </c>
      <c r="O37" s="142" t="s">
        <v>241</v>
      </c>
      <c r="P37" s="47" t="s">
        <v>242</v>
      </c>
    </row>
    <row r="38" spans="1:22" s="139" customFormat="1" ht="12.75" customHeight="1">
      <c r="A38" s="136" t="s">
        <v>234</v>
      </c>
      <c r="B38" s="136" t="s">
        <v>28</v>
      </c>
      <c r="C38" s="94" t="s">
        <v>41</v>
      </c>
      <c r="D38" s="136" t="s">
        <v>41</v>
      </c>
      <c r="E38" s="136" t="s">
        <v>252</v>
      </c>
      <c r="F38" s="136" t="s">
        <v>252</v>
      </c>
      <c r="G38" s="136" t="s">
        <v>34</v>
      </c>
      <c r="H38" s="136" t="s">
        <v>33</v>
      </c>
      <c r="I38" s="136" t="s">
        <v>45</v>
      </c>
      <c r="J38" s="136" t="s">
        <v>44</v>
      </c>
      <c r="K38" s="136" t="s">
        <v>229</v>
      </c>
      <c r="L38" s="136" t="s">
        <v>49</v>
      </c>
      <c r="M38" s="136" t="s">
        <v>253</v>
      </c>
      <c r="N38" s="136" t="s">
        <v>41</v>
      </c>
      <c r="O38" s="142" t="s">
        <v>241</v>
      </c>
      <c r="P38" s="47" t="s">
        <v>242</v>
      </c>
      <c r="Q38" s="120"/>
      <c r="R38" s="49"/>
      <c r="S38" s="49"/>
      <c r="T38" s="49"/>
      <c r="U38" s="49"/>
      <c r="V38" s="49"/>
    </row>
    <row r="39" spans="1:22" s="139" customFormat="1" ht="12.75" customHeight="1">
      <c r="A39" s="136" t="s">
        <v>234</v>
      </c>
      <c r="B39" s="136" t="s">
        <v>28</v>
      </c>
      <c r="C39" s="94" t="s">
        <v>41</v>
      </c>
      <c r="D39" s="136" t="s">
        <v>41</v>
      </c>
      <c r="E39" s="136" t="s">
        <v>254</v>
      </c>
      <c r="F39" s="47" t="s">
        <v>255</v>
      </c>
      <c r="G39" s="136" t="s">
        <v>34</v>
      </c>
      <c r="H39" s="136" t="s">
        <v>33</v>
      </c>
      <c r="I39" s="136" t="s">
        <v>45</v>
      </c>
      <c r="J39" s="136" t="s">
        <v>33</v>
      </c>
      <c r="K39" s="136" t="s">
        <v>229</v>
      </c>
      <c r="L39" s="136" t="s">
        <v>49</v>
      </c>
      <c r="M39" s="136" t="s">
        <v>256</v>
      </c>
      <c r="N39" s="136" t="s">
        <v>41</v>
      </c>
      <c r="O39" s="142" t="s">
        <v>241</v>
      </c>
      <c r="P39" s="47" t="s">
        <v>261</v>
      </c>
      <c r="Q39" s="120"/>
      <c r="R39" s="49"/>
      <c r="S39" s="49"/>
      <c r="T39" s="49"/>
      <c r="U39" s="49"/>
      <c r="V39" s="49"/>
    </row>
    <row r="40" spans="1:22" s="139" customFormat="1" ht="12.75" customHeight="1">
      <c r="A40" s="136" t="s">
        <v>234</v>
      </c>
      <c r="B40" s="136" t="s">
        <v>28</v>
      </c>
      <c r="C40" s="94" t="s">
        <v>149</v>
      </c>
      <c r="D40" s="136" t="s">
        <v>41</v>
      </c>
      <c r="E40" s="136" t="s">
        <v>151</v>
      </c>
      <c r="F40" s="47" t="s">
        <v>2200</v>
      </c>
      <c r="G40" s="136" t="s">
        <v>34</v>
      </c>
      <c r="H40" s="136" t="s">
        <v>33</v>
      </c>
      <c r="I40" s="136" t="s">
        <v>45</v>
      </c>
      <c r="J40" s="136" t="s">
        <v>44</v>
      </c>
      <c r="K40" s="136" t="s">
        <v>229</v>
      </c>
      <c r="L40" s="136" t="s">
        <v>49</v>
      </c>
      <c r="M40" s="136" t="s">
        <v>262</v>
      </c>
      <c r="N40" s="136" t="s">
        <v>41</v>
      </c>
      <c r="O40" s="142" t="s">
        <v>241</v>
      </c>
      <c r="P40" s="47" t="s">
        <v>242</v>
      </c>
      <c r="Q40" s="120"/>
      <c r="R40" s="49"/>
      <c r="S40" s="49"/>
      <c r="T40" s="49"/>
      <c r="U40" s="49"/>
      <c r="V40" s="49"/>
    </row>
    <row r="41" spans="1:22" s="139" customFormat="1" ht="12.75" customHeight="1">
      <c r="A41" s="136" t="s">
        <v>234</v>
      </c>
      <c r="B41" s="136" t="s">
        <v>28</v>
      </c>
      <c r="C41" s="94" t="s">
        <v>41</v>
      </c>
      <c r="D41" s="136" t="s">
        <v>41</v>
      </c>
      <c r="E41" s="136" t="s">
        <v>271</v>
      </c>
      <c r="F41" s="136" t="s">
        <v>271</v>
      </c>
      <c r="G41" s="136" t="s">
        <v>34</v>
      </c>
      <c r="H41" s="136" t="s">
        <v>33</v>
      </c>
      <c r="I41" s="136" t="s">
        <v>45</v>
      </c>
      <c r="J41" s="136" t="s">
        <v>34</v>
      </c>
      <c r="K41" s="136" t="s">
        <v>229</v>
      </c>
      <c r="L41" s="136" t="s">
        <v>49</v>
      </c>
      <c r="M41" s="136" t="s">
        <v>272</v>
      </c>
      <c r="N41" s="136" t="s">
        <v>41</v>
      </c>
      <c r="O41" s="142" t="s">
        <v>241</v>
      </c>
      <c r="P41" s="47" t="s">
        <v>242</v>
      </c>
      <c r="Q41" s="120"/>
      <c r="R41" s="49"/>
      <c r="S41" s="49"/>
      <c r="T41" s="49"/>
      <c r="U41" s="49"/>
      <c r="V41" s="49"/>
    </row>
    <row r="42" spans="1:22" s="139" customFormat="1" ht="12.75" customHeight="1">
      <c r="A42" s="136" t="s">
        <v>234</v>
      </c>
      <c r="B42" s="136" t="s">
        <v>28</v>
      </c>
      <c r="C42" s="46" t="s">
        <v>374</v>
      </c>
      <c r="D42" s="136" t="s">
        <v>275</v>
      </c>
      <c r="E42" s="136" t="s">
        <v>277</v>
      </c>
      <c r="F42" s="47" t="s">
        <v>2201</v>
      </c>
      <c r="G42" s="136" t="s">
        <v>34</v>
      </c>
      <c r="H42" s="136" t="s">
        <v>33</v>
      </c>
      <c r="I42" s="136" t="s">
        <v>45</v>
      </c>
      <c r="J42" s="136" t="s">
        <v>33</v>
      </c>
      <c r="K42" s="136" t="s">
        <v>229</v>
      </c>
      <c r="L42" s="136" t="s">
        <v>49</v>
      </c>
      <c r="M42" s="136" t="s">
        <v>278</v>
      </c>
      <c r="N42" s="136" t="s">
        <v>41</v>
      </c>
      <c r="O42" s="142" t="s">
        <v>241</v>
      </c>
      <c r="P42" s="47" t="s">
        <v>242</v>
      </c>
      <c r="Q42" s="120"/>
      <c r="R42" s="49"/>
      <c r="S42" s="49"/>
      <c r="T42" s="49"/>
      <c r="U42" s="49"/>
      <c r="V42" s="49"/>
    </row>
    <row r="43" spans="1:22" s="139" customFormat="1" ht="12.75" customHeight="1">
      <c r="A43" s="136" t="s">
        <v>234</v>
      </c>
      <c r="B43" s="136" t="s">
        <v>28</v>
      </c>
      <c r="C43" s="94" t="s">
        <v>41</v>
      </c>
      <c r="D43" s="136" t="s">
        <v>41</v>
      </c>
      <c r="E43" s="136" t="s">
        <v>228</v>
      </c>
      <c r="F43" s="47" t="s">
        <v>2229</v>
      </c>
      <c r="G43" s="136" t="s">
        <v>34</v>
      </c>
      <c r="H43" s="136" t="s">
        <v>44</v>
      </c>
      <c r="I43" s="136" t="s">
        <v>45</v>
      </c>
      <c r="J43" s="136" t="s">
        <v>44</v>
      </c>
      <c r="K43" s="136" t="s">
        <v>229</v>
      </c>
      <c r="L43" s="136" t="s">
        <v>49</v>
      </c>
      <c r="M43" s="136" t="s">
        <v>230</v>
      </c>
      <c r="N43" s="136" t="s">
        <v>41</v>
      </c>
      <c r="O43" s="142" t="s">
        <v>231</v>
      </c>
      <c r="P43" s="120" t="s">
        <v>232</v>
      </c>
      <c r="Q43" s="49"/>
      <c r="R43" s="49"/>
      <c r="S43" s="49"/>
      <c r="T43" s="49"/>
      <c r="U43" s="49"/>
      <c r="V43" s="49"/>
    </row>
    <row r="44" spans="1:22" s="139" customFormat="1" ht="12.75" customHeight="1">
      <c r="A44" s="47" t="s">
        <v>234</v>
      </c>
      <c r="B44" s="136" t="s">
        <v>28</v>
      </c>
      <c r="C44" s="136" t="s">
        <v>179</v>
      </c>
      <c r="D44" s="136" t="s">
        <v>286</v>
      </c>
      <c r="E44" s="136" t="s">
        <v>129</v>
      </c>
      <c r="F44" s="47" t="s">
        <v>2202</v>
      </c>
      <c r="G44" s="136" t="s">
        <v>34</v>
      </c>
      <c r="H44" s="136" t="s">
        <v>34</v>
      </c>
      <c r="I44" s="136" t="s">
        <v>45</v>
      </c>
      <c r="J44" s="136" t="s">
        <v>34</v>
      </c>
      <c r="K44" s="136" t="s">
        <v>229</v>
      </c>
      <c r="L44" s="136" t="s">
        <v>47</v>
      </c>
      <c r="M44" s="136" t="s">
        <v>287</v>
      </c>
      <c r="N44" s="136" t="s">
        <v>41</v>
      </c>
      <c r="O44" s="142" t="s">
        <v>289</v>
      </c>
      <c r="P44" s="47"/>
      <c r="Q44" s="49"/>
      <c r="R44" s="49"/>
      <c r="S44" s="49"/>
      <c r="T44" s="49"/>
      <c r="U44" s="49"/>
      <c r="V44" s="49"/>
    </row>
    <row r="45" spans="1:22" s="139" customFormat="1" ht="12.75" customHeight="1">
      <c r="A45" s="136" t="s">
        <v>234</v>
      </c>
      <c r="B45" s="136" t="s">
        <v>28</v>
      </c>
      <c r="C45" s="94" t="s">
        <v>41</v>
      </c>
      <c r="D45" s="136" t="s">
        <v>30</v>
      </c>
      <c r="E45" s="136" t="s">
        <v>292</v>
      </c>
      <c r="F45" s="47" t="s">
        <v>2208</v>
      </c>
      <c r="G45" s="136" t="s">
        <v>34</v>
      </c>
      <c r="H45" s="136" t="s">
        <v>44</v>
      </c>
      <c r="I45" s="136" t="s">
        <v>45</v>
      </c>
      <c r="J45" s="136" t="s">
        <v>44</v>
      </c>
      <c r="K45" s="136" t="s">
        <v>229</v>
      </c>
      <c r="L45" s="136" t="s">
        <v>47</v>
      </c>
      <c r="M45" s="136" t="s">
        <v>293</v>
      </c>
      <c r="N45" s="136" t="s">
        <v>41</v>
      </c>
      <c r="O45" s="142" t="s">
        <v>295</v>
      </c>
      <c r="P45" s="120"/>
    </row>
    <row r="46" spans="1:22" s="139" customFormat="1" ht="12.75" customHeight="1">
      <c r="A46" s="136" t="s">
        <v>234</v>
      </c>
      <c r="B46" s="136" t="s">
        <v>28</v>
      </c>
      <c r="C46" s="94" t="s">
        <v>41</v>
      </c>
      <c r="D46" s="136" t="s">
        <v>30</v>
      </c>
      <c r="E46" s="136" t="s">
        <v>292</v>
      </c>
      <c r="F46" s="47" t="s">
        <v>2208</v>
      </c>
      <c r="G46" s="136" t="s">
        <v>34</v>
      </c>
      <c r="H46" s="136" t="s">
        <v>44</v>
      </c>
      <c r="I46" s="136" t="s">
        <v>45</v>
      </c>
      <c r="J46" s="136" t="s">
        <v>44</v>
      </c>
      <c r="K46" s="136" t="s">
        <v>229</v>
      </c>
      <c r="L46" s="136" t="s">
        <v>47</v>
      </c>
      <c r="M46" s="136" t="s">
        <v>299</v>
      </c>
      <c r="N46" s="136" t="s">
        <v>41</v>
      </c>
      <c r="O46" s="142" t="s">
        <v>295</v>
      </c>
      <c r="P46" s="120"/>
    </row>
    <row r="47" spans="1:22" s="139" customFormat="1" ht="12.75" customHeight="1">
      <c r="A47" s="136" t="s">
        <v>234</v>
      </c>
      <c r="B47" s="136" t="s">
        <v>28</v>
      </c>
      <c r="C47" s="94" t="s">
        <v>41</v>
      </c>
      <c r="D47" s="136" t="s">
        <v>30</v>
      </c>
      <c r="E47" s="136" t="s">
        <v>292</v>
      </c>
      <c r="F47" s="47" t="s">
        <v>2208</v>
      </c>
      <c r="G47" s="136" t="s">
        <v>34</v>
      </c>
      <c r="H47" s="136" t="s">
        <v>44</v>
      </c>
      <c r="I47" s="136" t="s">
        <v>45</v>
      </c>
      <c r="J47" s="136" t="s">
        <v>44</v>
      </c>
      <c r="K47" s="136" t="s">
        <v>229</v>
      </c>
      <c r="L47" s="136" t="s">
        <v>47</v>
      </c>
      <c r="M47" s="136" t="s">
        <v>303</v>
      </c>
      <c r="N47" s="136" t="s">
        <v>41</v>
      </c>
      <c r="O47" s="142" t="s">
        <v>295</v>
      </c>
      <c r="P47" s="120"/>
    </row>
    <row r="48" spans="1:22" s="139" customFormat="1" ht="12.75" customHeight="1">
      <c r="A48" s="136" t="s">
        <v>306</v>
      </c>
      <c r="B48" s="136" t="s">
        <v>28</v>
      </c>
      <c r="C48" s="94" t="s">
        <v>29</v>
      </c>
      <c r="D48" s="136" t="s">
        <v>30</v>
      </c>
      <c r="E48" s="136" t="s">
        <v>307</v>
      </c>
      <c r="F48" s="47" t="s">
        <v>2236</v>
      </c>
      <c r="G48" s="136" t="s">
        <v>34</v>
      </c>
      <c r="H48" s="136" t="s">
        <v>44</v>
      </c>
      <c r="I48" s="136" t="s">
        <v>45</v>
      </c>
      <c r="J48" s="136" t="s">
        <v>44</v>
      </c>
      <c r="K48" s="136" t="s">
        <v>229</v>
      </c>
      <c r="L48" s="136" t="s">
        <v>49</v>
      </c>
      <c r="M48" s="136" t="s">
        <v>309</v>
      </c>
      <c r="N48" s="136" t="s">
        <v>41</v>
      </c>
      <c r="O48" s="142" t="s">
        <v>311</v>
      </c>
      <c r="P48" s="47" t="s">
        <v>312</v>
      </c>
    </row>
    <row r="49" spans="1:22" s="139" customFormat="1" ht="12.75" customHeight="1">
      <c r="A49" s="136" t="s">
        <v>306</v>
      </c>
      <c r="B49" s="136" t="s">
        <v>28</v>
      </c>
      <c r="C49" s="94" t="s">
        <v>29</v>
      </c>
      <c r="D49" s="136" t="s">
        <v>30</v>
      </c>
      <c r="E49" s="136" t="s">
        <v>32</v>
      </c>
      <c r="F49" s="47" t="s">
        <v>2242</v>
      </c>
      <c r="G49" s="136" t="s">
        <v>34</v>
      </c>
      <c r="H49" s="136" t="s">
        <v>44</v>
      </c>
      <c r="I49" s="136" t="s">
        <v>45</v>
      </c>
      <c r="J49" s="136" t="s">
        <v>44</v>
      </c>
      <c r="K49" s="136" t="s">
        <v>229</v>
      </c>
      <c r="L49" s="136" t="s">
        <v>49</v>
      </c>
      <c r="M49" s="136" t="s">
        <v>314</v>
      </c>
      <c r="N49" s="136" t="s">
        <v>41</v>
      </c>
      <c r="O49" s="142" t="s">
        <v>311</v>
      </c>
      <c r="P49" s="47" t="s">
        <v>312</v>
      </c>
    </row>
    <row r="50" spans="1:22" s="139" customFormat="1" ht="12.75" customHeight="1">
      <c r="A50" s="136" t="s">
        <v>306</v>
      </c>
      <c r="B50" s="136" t="s">
        <v>28</v>
      </c>
      <c r="C50" s="94" t="s">
        <v>29</v>
      </c>
      <c r="D50" s="136" t="s">
        <v>30</v>
      </c>
      <c r="E50" s="136" t="s">
        <v>32</v>
      </c>
      <c r="F50" s="47" t="s">
        <v>2242</v>
      </c>
      <c r="G50" s="136" t="s">
        <v>34</v>
      </c>
      <c r="H50" s="136" t="s">
        <v>44</v>
      </c>
      <c r="I50" s="136" t="s">
        <v>45</v>
      </c>
      <c r="J50" s="136" t="s">
        <v>44</v>
      </c>
      <c r="K50" s="136" t="s">
        <v>229</v>
      </c>
      <c r="L50" s="136" t="s">
        <v>49</v>
      </c>
      <c r="M50" s="136" t="s">
        <v>303</v>
      </c>
      <c r="N50" s="136" t="s">
        <v>41</v>
      </c>
      <c r="O50" s="142" t="s">
        <v>311</v>
      </c>
      <c r="P50" s="47" t="s">
        <v>312</v>
      </c>
    </row>
    <row r="51" spans="1:22" s="139" customFormat="1" ht="12.75" customHeight="1">
      <c r="A51" s="136" t="s">
        <v>306</v>
      </c>
      <c r="B51" s="136" t="s">
        <v>28</v>
      </c>
      <c r="C51" s="94" t="s">
        <v>29</v>
      </c>
      <c r="D51" s="136" t="s">
        <v>30</v>
      </c>
      <c r="E51" s="136" t="s">
        <v>32</v>
      </c>
      <c r="F51" s="47" t="s">
        <v>2242</v>
      </c>
      <c r="G51" s="136" t="s">
        <v>34</v>
      </c>
      <c r="H51" s="136" t="s">
        <v>44</v>
      </c>
      <c r="I51" s="136" t="s">
        <v>45</v>
      </c>
      <c r="J51" s="136" t="s">
        <v>44</v>
      </c>
      <c r="K51" s="136" t="s">
        <v>229</v>
      </c>
      <c r="L51" s="136" t="s">
        <v>49</v>
      </c>
      <c r="M51" s="136" t="s">
        <v>315</v>
      </c>
      <c r="N51" s="136" t="s">
        <v>41</v>
      </c>
      <c r="O51" s="142" t="s">
        <v>311</v>
      </c>
      <c r="P51" s="47" t="s">
        <v>312</v>
      </c>
    </row>
    <row r="52" spans="1:22" s="139" customFormat="1" ht="12.75" customHeight="1">
      <c r="A52" s="136" t="s">
        <v>306</v>
      </c>
      <c r="B52" s="136" t="s">
        <v>28</v>
      </c>
      <c r="C52" s="47" t="s">
        <v>259</v>
      </c>
      <c r="D52" s="136" t="s">
        <v>30</v>
      </c>
      <c r="E52" s="136" t="s">
        <v>32</v>
      </c>
      <c r="F52" s="47" t="s">
        <v>2243</v>
      </c>
      <c r="G52" s="136" t="s">
        <v>34</v>
      </c>
      <c r="H52" s="136" t="s">
        <v>44</v>
      </c>
      <c r="I52" s="136" t="s">
        <v>45</v>
      </c>
      <c r="J52" s="136" t="s">
        <v>44</v>
      </c>
      <c r="K52" s="136" t="s">
        <v>229</v>
      </c>
      <c r="L52" s="136" t="s">
        <v>49</v>
      </c>
      <c r="M52" s="136" t="s">
        <v>317</v>
      </c>
      <c r="N52" s="136" t="s">
        <v>41</v>
      </c>
      <c r="O52" s="142" t="s">
        <v>311</v>
      </c>
      <c r="P52" s="47" t="s">
        <v>312</v>
      </c>
    </row>
    <row r="53" spans="1:22" s="139" customFormat="1" ht="12.75" customHeight="1">
      <c r="A53" s="120" t="s">
        <v>306</v>
      </c>
      <c r="B53" s="120" t="s">
        <v>28</v>
      </c>
      <c r="C53" s="124" t="s">
        <v>93</v>
      </c>
      <c r="D53" s="120" t="s">
        <v>140</v>
      </c>
      <c r="E53" s="120" t="s">
        <v>239</v>
      </c>
      <c r="F53" s="47" t="s">
        <v>2219</v>
      </c>
      <c r="G53" s="120" t="s">
        <v>34</v>
      </c>
      <c r="H53" s="120" t="s">
        <v>33</v>
      </c>
      <c r="I53" s="120" t="s">
        <v>45</v>
      </c>
      <c r="J53" s="120" t="s">
        <v>44</v>
      </c>
      <c r="K53" s="136" t="s">
        <v>229</v>
      </c>
      <c r="L53" s="136" t="s">
        <v>33</v>
      </c>
      <c r="M53" s="120" t="s">
        <v>321</v>
      </c>
      <c r="N53" s="120" t="s">
        <v>41</v>
      </c>
      <c r="O53" s="190" t="s">
        <v>241</v>
      </c>
      <c r="P53" s="120" t="s">
        <v>332</v>
      </c>
      <c r="Q53" s="120"/>
    </row>
    <row r="54" spans="1:22" s="139" customFormat="1" ht="12.75" customHeight="1">
      <c r="A54" s="120" t="s">
        <v>306</v>
      </c>
      <c r="B54" s="120" t="s">
        <v>28</v>
      </c>
      <c r="C54" s="124" t="s">
        <v>41</v>
      </c>
      <c r="D54" s="120" t="s">
        <v>41</v>
      </c>
      <c r="E54" s="120" t="s">
        <v>248</v>
      </c>
      <c r="F54" s="47" t="s">
        <v>2209</v>
      </c>
      <c r="G54" s="120" t="s">
        <v>34</v>
      </c>
      <c r="H54" s="120" t="s">
        <v>33</v>
      </c>
      <c r="I54" s="120" t="s">
        <v>45</v>
      </c>
      <c r="J54" s="120" t="s">
        <v>33</v>
      </c>
      <c r="K54" s="136" t="s">
        <v>229</v>
      </c>
      <c r="L54" s="136" t="s">
        <v>33</v>
      </c>
      <c r="M54" s="120" t="s">
        <v>346</v>
      </c>
      <c r="N54" s="120" t="s">
        <v>41</v>
      </c>
      <c r="O54" s="144" t="s">
        <v>241</v>
      </c>
      <c r="P54" s="120"/>
      <c r="Q54" s="120"/>
      <c r="R54" s="120"/>
      <c r="S54" s="120"/>
      <c r="T54" s="120"/>
      <c r="U54" s="120"/>
      <c r="V54" s="120"/>
    </row>
    <row r="55" spans="1:22" s="139" customFormat="1" ht="12.75" customHeight="1">
      <c r="A55" s="120" t="s">
        <v>306</v>
      </c>
      <c r="B55" s="120" t="s">
        <v>28</v>
      </c>
      <c r="C55" s="124" t="s">
        <v>41</v>
      </c>
      <c r="D55" s="120" t="s">
        <v>41</v>
      </c>
      <c r="E55" s="120" t="s">
        <v>351</v>
      </c>
      <c r="F55" s="120" t="s">
        <v>351</v>
      </c>
      <c r="G55" s="120" t="s">
        <v>34</v>
      </c>
      <c r="H55" s="120" t="s">
        <v>33</v>
      </c>
      <c r="I55" s="120" t="s">
        <v>45</v>
      </c>
      <c r="J55" s="120" t="s">
        <v>33</v>
      </c>
      <c r="K55" s="136" t="s">
        <v>229</v>
      </c>
      <c r="L55" s="136" t="s">
        <v>33</v>
      </c>
      <c r="M55" s="120" t="s">
        <v>354</v>
      </c>
      <c r="N55" s="120" t="s">
        <v>41</v>
      </c>
      <c r="O55" s="144" t="s">
        <v>241</v>
      </c>
      <c r="P55" s="120"/>
      <c r="Q55" s="120"/>
      <c r="R55" s="120"/>
      <c r="S55" s="120"/>
      <c r="T55" s="120"/>
      <c r="U55" s="120"/>
      <c r="V55" s="120"/>
    </row>
    <row r="56" spans="1:22" s="139" customFormat="1" ht="12.75" customHeight="1">
      <c r="A56" s="120" t="s">
        <v>306</v>
      </c>
      <c r="B56" s="120" t="s">
        <v>28</v>
      </c>
      <c r="C56" s="124" t="s">
        <v>41</v>
      </c>
      <c r="D56" s="120" t="s">
        <v>41</v>
      </c>
      <c r="E56" s="120" t="s">
        <v>271</v>
      </c>
      <c r="F56" s="120" t="s">
        <v>271</v>
      </c>
      <c r="G56" s="120" t="s">
        <v>34</v>
      </c>
      <c r="H56" s="120" t="s">
        <v>33</v>
      </c>
      <c r="I56" s="120" t="s">
        <v>45</v>
      </c>
      <c r="J56" s="120" t="s">
        <v>33</v>
      </c>
      <c r="K56" s="136" t="s">
        <v>229</v>
      </c>
      <c r="L56" s="136" t="s">
        <v>33</v>
      </c>
      <c r="M56" s="120" t="s">
        <v>355</v>
      </c>
      <c r="N56" s="120" t="s">
        <v>41</v>
      </c>
      <c r="O56" s="144" t="s">
        <v>241</v>
      </c>
      <c r="P56" s="120"/>
      <c r="Q56" s="120"/>
      <c r="R56" s="120"/>
      <c r="S56" s="120"/>
      <c r="T56" s="120"/>
      <c r="U56" s="120"/>
      <c r="V56" s="120"/>
    </row>
    <row r="57" spans="1:22" s="139" customFormat="1" ht="12.75" customHeight="1">
      <c r="A57" s="136" t="s">
        <v>306</v>
      </c>
      <c r="B57" s="136" t="s">
        <v>28</v>
      </c>
      <c r="C57" s="94" t="s">
        <v>41</v>
      </c>
      <c r="D57" s="136" t="s">
        <v>41</v>
      </c>
      <c r="E57" s="136" t="s">
        <v>228</v>
      </c>
      <c r="F57" s="47" t="s">
        <v>2229</v>
      </c>
      <c r="G57" s="136" t="s">
        <v>34</v>
      </c>
      <c r="H57" s="136" t="s">
        <v>44</v>
      </c>
      <c r="I57" s="136" t="s">
        <v>45</v>
      </c>
      <c r="J57" s="136" t="s">
        <v>44</v>
      </c>
      <c r="K57" s="136" t="s">
        <v>229</v>
      </c>
      <c r="L57" s="136" t="s">
        <v>49</v>
      </c>
      <c r="M57" s="136" t="s">
        <v>358</v>
      </c>
      <c r="N57" s="136" t="s">
        <v>41</v>
      </c>
      <c r="O57" s="146" t="s">
        <v>231</v>
      </c>
      <c r="P57" s="120" t="s">
        <v>232</v>
      </c>
      <c r="R57" s="120"/>
      <c r="S57" s="120"/>
      <c r="T57" s="120"/>
      <c r="U57" s="120"/>
      <c r="V57" s="120"/>
    </row>
    <row r="58" spans="1:22" s="139" customFormat="1" ht="12.75" customHeight="1">
      <c r="A58" s="136" t="s">
        <v>306</v>
      </c>
      <c r="B58" s="136" t="s">
        <v>28</v>
      </c>
      <c r="C58" s="136" t="s">
        <v>179</v>
      </c>
      <c r="D58" s="136" t="s">
        <v>286</v>
      </c>
      <c r="E58" s="136" t="s">
        <v>129</v>
      </c>
      <c r="F58" s="47" t="s">
        <v>2202</v>
      </c>
      <c r="G58" s="136" t="s">
        <v>34</v>
      </c>
      <c r="H58" s="136" t="s">
        <v>34</v>
      </c>
      <c r="I58" s="136" t="s">
        <v>45</v>
      </c>
      <c r="J58" s="136" t="s">
        <v>33</v>
      </c>
      <c r="K58" s="136" t="s">
        <v>229</v>
      </c>
      <c r="L58" s="136" t="s">
        <v>47</v>
      </c>
      <c r="M58" s="136" t="s">
        <v>364</v>
      </c>
      <c r="N58" s="136" t="s">
        <v>41</v>
      </c>
      <c r="O58" s="146" t="s">
        <v>289</v>
      </c>
      <c r="P58" s="47"/>
      <c r="R58" s="120"/>
      <c r="S58" s="120"/>
      <c r="T58" s="120"/>
      <c r="U58" s="120"/>
      <c r="V58" s="120"/>
    </row>
    <row r="59" spans="1:22" s="139" customFormat="1" ht="12.75" customHeight="1">
      <c r="A59" s="136" t="s">
        <v>306</v>
      </c>
      <c r="B59" s="136" t="s">
        <v>28</v>
      </c>
      <c r="C59" s="136" t="s">
        <v>366</v>
      </c>
      <c r="D59" s="136" t="s">
        <v>286</v>
      </c>
      <c r="E59" s="136" t="s">
        <v>367</v>
      </c>
      <c r="F59" s="47" t="s">
        <v>2213</v>
      </c>
      <c r="G59" s="136" t="s">
        <v>34</v>
      </c>
      <c r="H59" s="136" t="s">
        <v>44</v>
      </c>
      <c r="I59" s="136" t="s">
        <v>45</v>
      </c>
      <c r="J59" s="136" t="s">
        <v>44</v>
      </c>
      <c r="K59" s="136" t="s">
        <v>229</v>
      </c>
      <c r="L59" s="136" t="s">
        <v>47</v>
      </c>
      <c r="M59" s="136" t="s">
        <v>369</v>
      </c>
      <c r="N59" s="136" t="s">
        <v>41</v>
      </c>
      <c r="O59" s="146" t="s">
        <v>373</v>
      </c>
      <c r="R59" s="120"/>
      <c r="S59" s="120"/>
      <c r="T59" s="120"/>
      <c r="U59" s="120"/>
      <c r="V59" s="120"/>
    </row>
    <row r="60" spans="1:22" s="139" customFormat="1" ht="12.75" customHeight="1">
      <c r="A60" s="47" t="s">
        <v>2072</v>
      </c>
      <c r="B60" s="120" t="s">
        <v>28</v>
      </c>
      <c r="C60" s="124" t="s">
        <v>374</v>
      </c>
      <c r="D60" s="120" t="s">
        <v>275</v>
      </c>
      <c r="E60" s="120" t="s">
        <v>375</v>
      </c>
      <c r="F60" s="47" t="s">
        <v>2210</v>
      </c>
      <c r="G60" s="120" t="s">
        <v>34</v>
      </c>
      <c r="H60" s="120" t="s">
        <v>44</v>
      </c>
      <c r="I60" s="120" t="s">
        <v>45</v>
      </c>
      <c r="J60" s="120" t="s">
        <v>34</v>
      </c>
      <c r="K60" s="141" t="s">
        <v>377</v>
      </c>
      <c r="L60" s="120" t="s">
        <v>298</v>
      </c>
      <c r="M60" s="143">
        <v>4.4999999999999997E-3</v>
      </c>
      <c r="N60" s="120" t="s">
        <v>41</v>
      </c>
      <c r="O60" s="144" t="s">
        <v>383</v>
      </c>
      <c r="P60" s="120"/>
      <c r="R60" s="120"/>
      <c r="S60" s="120"/>
      <c r="T60" s="120"/>
      <c r="U60" s="120"/>
      <c r="V60" s="120"/>
    </row>
    <row r="61" spans="1:22" s="139" customFormat="1" ht="12.75" customHeight="1">
      <c r="A61" s="47" t="s">
        <v>2072</v>
      </c>
      <c r="B61" s="120" t="s">
        <v>28</v>
      </c>
      <c r="C61" s="124" t="s">
        <v>374</v>
      </c>
      <c r="D61" s="120" t="s">
        <v>275</v>
      </c>
      <c r="E61" s="120" t="s">
        <v>375</v>
      </c>
      <c r="F61" s="47" t="s">
        <v>2210</v>
      </c>
      <c r="G61" s="120" t="s">
        <v>34</v>
      </c>
      <c r="H61" s="120" t="s">
        <v>44</v>
      </c>
      <c r="I61" s="120" t="s">
        <v>45</v>
      </c>
      <c r="J61" s="120" t="s">
        <v>34</v>
      </c>
      <c r="K61" s="141" t="s">
        <v>377</v>
      </c>
      <c r="L61" s="120" t="s">
        <v>298</v>
      </c>
      <c r="M61" s="143">
        <v>5.1999999999999998E-3</v>
      </c>
      <c r="N61" s="120" t="s">
        <v>41</v>
      </c>
      <c r="O61" s="144" t="s">
        <v>383</v>
      </c>
      <c r="P61" s="120"/>
      <c r="R61" s="120"/>
      <c r="S61" s="120"/>
      <c r="T61" s="120"/>
      <c r="U61" s="120"/>
      <c r="V61" s="120"/>
    </row>
    <row r="62" spans="1:22" s="139" customFormat="1" ht="12.75" customHeight="1">
      <c r="A62" s="47" t="s">
        <v>2072</v>
      </c>
      <c r="B62" s="120" t="s">
        <v>28</v>
      </c>
      <c r="C62" s="124" t="s">
        <v>374</v>
      </c>
      <c r="D62" s="120" t="s">
        <v>275</v>
      </c>
      <c r="E62" s="120" t="s">
        <v>384</v>
      </c>
      <c r="F62" s="47" t="s">
        <v>2211</v>
      </c>
      <c r="G62" s="120" t="s">
        <v>34</v>
      </c>
      <c r="H62" s="120" t="s">
        <v>44</v>
      </c>
      <c r="I62" s="120" t="s">
        <v>45</v>
      </c>
      <c r="J62" s="120" t="s">
        <v>34</v>
      </c>
      <c r="K62" s="141" t="s">
        <v>377</v>
      </c>
      <c r="L62" s="120" t="s">
        <v>298</v>
      </c>
      <c r="M62" s="143">
        <v>2.8E-3</v>
      </c>
      <c r="N62" s="120" t="s">
        <v>41</v>
      </c>
      <c r="O62" s="144" t="s">
        <v>383</v>
      </c>
      <c r="P62" s="120"/>
      <c r="R62" s="120"/>
      <c r="S62" s="120"/>
      <c r="T62" s="120"/>
      <c r="U62" s="120"/>
      <c r="V62" s="120"/>
    </row>
    <row r="63" spans="1:22" s="139" customFormat="1" ht="12.75" customHeight="1">
      <c r="A63" s="47" t="s">
        <v>2072</v>
      </c>
      <c r="B63" s="120" t="s">
        <v>28</v>
      </c>
      <c r="C63" s="124" t="s">
        <v>374</v>
      </c>
      <c r="D63" s="120" t="s">
        <v>275</v>
      </c>
      <c r="E63" s="120" t="s">
        <v>384</v>
      </c>
      <c r="F63" s="47" t="s">
        <v>2211</v>
      </c>
      <c r="G63" s="120" t="s">
        <v>34</v>
      </c>
      <c r="H63" s="120" t="s">
        <v>44</v>
      </c>
      <c r="I63" s="120" t="s">
        <v>45</v>
      </c>
      <c r="J63" s="120" t="s">
        <v>34</v>
      </c>
      <c r="K63" s="141" t="s">
        <v>377</v>
      </c>
      <c r="L63" s="120" t="s">
        <v>298</v>
      </c>
      <c r="M63" s="143">
        <v>1.9E-3</v>
      </c>
      <c r="N63" s="120" t="s">
        <v>41</v>
      </c>
      <c r="O63" s="144" t="s">
        <v>383</v>
      </c>
      <c r="P63" s="120"/>
      <c r="R63" s="120"/>
      <c r="S63" s="120"/>
      <c r="T63" s="120"/>
      <c r="U63" s="120"/>
      <c r="V63" s="120"/>
    </row>
    <row r="64" spans="1:22" s="139" customFormat="1" ht="12.75" customHeight="1">
      <c r="A64" s="47" t="s">
        <v>2072</v>
      </c>
      <c r="B64" s="120" t="s">
        <v>28</v>
      </c>
      <c r="C64" s="124" t="s">
        <v>374</v>
      </c>
      <c r="D64" s="120" t="s">
        <v>275</v>
      </c>
      <c r="E64" s="120" t="s">
        <v>384</v>
      </c>
      <c r="F64" s="47" t="s">
        <v>2211</v>
      </c>
      <c r="G64" s="120" t="s">
        <v>34</v>
      </c>
      <c r="H64" s="120" t="s">
        <v>44</v>
      </c>
      <c r="I64" s="120" t="s">
        <v>45</v>
      </c>
      <c r="J64" s="120" t="s">
        <v>34</v>
      </c>
      <c r="K64" s="141" t="s">
        <v>377</v>
      </c>
      <c r="L64" s="120" t="s">
        <v>298</v>
      </c>
      <c r="M64" s="143">
        <v>3.8E-3</v>
      </c>
      <c r="N64" s="120" t="s">
        <v>41</v>
      </c>
      <c r="O64" s="144" t="s">
        <v>383</v>
      </c>
      <c r="P64" s="120"/>
      <c r="R64" s="120"/>
      <c r="S64" s="120"/>
      <c r="T64" s="120"/>
      <c r="U64" s="120"/>
      <c r="V64" s="120"/>
    </row>
    <row r="65" spans="1:22" s="139" customFormat="1" ht="12.75" customHeight="1">
      <c r="A65" s="47" t="s">
        <v>2072</v>
      </c>
      <c r="B65" s="120" t="s">
        <v>28</v>
      </c>
      <c r="C65" s="124" t="s">
        <v>374</v>
      </c>
      <c r="D65" s="120" t="s">
        <v>275</v>
      </c>
      <c r="E65" s="120" t="s">
        <v>384</v>
      </c>
      <c r="F65" s="47" t="s">
        <v>2211</v>
      </c>
      <c r="G65" s="120" t="s">
        <v>34</v>
      </c>
      <c r="H65" s="120" t="s">
        <v>44</v>
      </c>
      <c r="I65" s="120" t="s">
        <v>45</v>
      </c>
      <c r="J65" s="120" t="s">
        <v>34</v>
      </c>
      <c r="K65" s="141" t="s">
        <v>377</v>
      </c>
      <c r="L65" s="120" t="s">
        <v>298</v>
      </c>
      <c r="M65" s="143">
        <v>1.5E-3</v>
      </c>
      <c r="N65" s="120" t="s">
        <v>41</v>
      </c>
      <c r="O65" s="144" t="s">
        <v>383</v>
      </c>
      <c r="P65" s="120"/>
      <c r="R65" s="120"/>
      <c r="S65" s="120"/>
      <c r="T65" s="120"/>
      <c r="U65" s="120"/>
      <c r="V65" s="120"/>
    </row>
    <row r="66" spans="1:22" s="139" customFormat="1" ht="12.75" customHeight="1">
      <c r="A66" s="47" t="s">
        <v>2072</v>
      </c>
      <c r="B66" s="120" t="s">
        <v>28</v>
      </c>
      <c r="C66" s="124" t="s">
        <v>374</v>
      </c>
      <c r="D66" s="120" t="s">
        <v>275</v>
      </c>
      <c r="E66" s="120" t="s">
        <v>392</v>
      </c>
      <c r="F66" s="47" t="s">
        <v>2212</v>
      </c>
      <c r="G66" s="120" t="s">
        <v>34</v>
      </c>
      <c r="H66" s="120" t="s">
        <v>44</v>
      </c>
      <c r="I66" s="120" t="s">
        <v>45</v>
      </c>
      <c r="J66" s="120" t="s">
        <v>34</v>
      </c>
      <c r="K66" s="141" t="s">
        <v>377</v>
      </c>
      <c r="L66" s="120" t="s">
        <v>298</v>
      </c>
      <c r="M66" s="143">
        <v>3.8999999999999998E-3</v>
      </c>
      <c r="N66" s="120" t="s">
        <v>41</v>
      </c>
      <c r="O66" s="144" t="s">
        <v>383</v>
      </c>
      <c r="P66" s="120"/>
      <c r="R66" s="120"/>
      <c r="S66" s="120"/>
      <c r="T66" s="120"/>
      <c r="U66" s="120"/>
      <c r="V66" s="120"/>
    </row>
    <row r="67" spans="1:22" s="139" customFormat="1" ht="12.75" customHeight="1">
      <c r="A67" s="47" t="s">
        <v>2072</v>
      </c>
      <c r="B67" s="120" t="s">
        <v>28</v>
      </c>
      <c r="C67" s="124" t="s">
        <v>374</v>
      </c>
      <c r="D67" s="120" t="s">
        <v>275</v>
      </c>
      <c r="E67" s="120" t="s">
        <v>392</v>
      </c>
      <c r="F67" s="47" t="s">
        <v>2212</v>
      </c>
      <c r="G67" s="120" t="s">
        <v>34</v>
      </c>
      <c r="H67" s="120" t="s">
        <v>44</v>
      </c>
      <c r="I67" s="120" t="s">
        <v>45</v>
      </c>
      <c r="J67" s="120" t="s">
        <v>34</v>
      </c>
      <c r="K67" s="141" t="s">
        <v>377</v>
      </c>
      <c r="L67" s="120" t="s">
        <v>298</v>
      </c>
      <c r="M67" s="143">
        <v>2.7000000000000001E-3</v>
      </c>
      <c r="N67" s="120" t="s">
        <v>41</v>
      </c>
      <c r="O67" s="144" t="s">
        <v>383</v>
      </c>
      <c r="P67" s="120"/>
      <c r="R67" s="120"/>
      <c r="S67" s="120"/>
      <c r="T67" s="120"/>
      <c r="U67" s="120"/>
      <c r="V67" s="120"/>
    </row>
    <row r="68" spans="1:22" s="139" customFormat="1" ht="12.75" customHeight="1">
      <c r="A68" s="47" t="s">
        <v>2072</v>
      </c>
      <c r="B68" s="120" t="s">
        <v>28</v>
      </c>
      <c r="C68" s="124" t="s">
        <v>374</v>
      </c>
      <c r="D68" s="120" t="s">
        <v>275</v>
      </c>
      <c r="E68" s="120" t="s">
        <v>392</v>
      </c>
      <c r="F68" s="47" t="s">
        <v>2212</v>
      </c>
      <c r="G68" s="120" t="s">
        <v>34</v>
      </c>
      <c r="H68" s="120" t="s">
        <v>44</v>
      </c>
      <c r="I68" s="120" t="s">
        <v>45</v>
      </c>
      <c r="J68" s="120" t="s">
        <v>34</v>
      </c>
      <c r="K68" s="141" t="s">
        <v>377</v>
      </c>
      <c r="L68" s="120" t="s">
        <v>298</v>
      </c>
      <c r="M68" s="143">
        <v>2.3999999999999998E-3</v>
      </c>
      <c r="N68" s="120" t="s">
        <v>41</v>
      </c>
      <c r="O68" s="144" t="s">
        <v>383</v>
      </c>
      <c r="P68" s="120"/>
      <c r="R68" s="120"/>
      <c r="S68" s="120"/>
      <c r="T68" s="120"/>
      <c r="U68" s="120"/>
      <c r="V68" s="120"/>
    </row>
    <row r="69" spans="1:22" s="139" customFormat="1" ht="12.75" customHeight="1">
      <c r="A69" s="47" t="s">
        <v>2072</v>
      </c>
      <c r="B69" s="120" t="s">
        <v>28</v>
      </c>
      <c r="C69" s="124" t="s">
        <v>374</v>
      </c>
      <c r="D69" s="120" t="s">
        <v>275</v>
      </c>
      <c r="E69" s="120" t="s">
        <v>392</v>
      </c>
      <c r="F69" s="47" t="s">
        <v>2212</v>
      </c>
      <c r="G69" s="120" t="s">
        <v>34</v>
      </c>
      <c r="H69" s="120" t="s">
        <v>44</v>
      </c>
      <c r="I69" s="120" t="s">
        <v>45</v>
      </c>
      <c r="J69" s="120" t="s">
        <v>34</v>
      </c>
      <c r="K69" s="141" t="s">
        <v>377</v>
      </c>
      <c r="L69" s="120" t="s">
        <v>298</v>
      </c>
      <c r="M69" s="143">
        <v>4.3E-3</v>
      </c>
      <c r="N69" s="120" t="s">
        <v>41</v>
      </c>
      <c r="O69" s="144" t="s">
        <v>383</v>
      </c>
      <c r="P69" s="120"/>
      <c r="R69" s="120"/>
      <c r="S69" s="120"/>
      <c r="T69" s="120"/>
      <c r="U69" s="120"/>
      <c r="V69" s="120"/>
    </row>
    <row r="70" spans="1:22" s="139" customFormat="1" ht="12.75" customHeight="1">
      <c r="A70" s="120" t="s">
        <v>398</v>
      </c>
      <c r="B70" s="120" t="s">
        <v>399</v>
      </c>
      <c r="C70" s="124" t="s">
        <v>41</v>
      </c>
      <c r="D70" s="120" t="s">
        <v>41</v>
      </c>
      <c r="E70" s="120" t="s">
        <v>404</v>
      </c>
      <c r="F70" s="120" t="s">
        <v>405</v>
      </c>
      <c r="G70" s="120" t="s">
        <v>34</v>
      </c>
      <c r="H70" s="120" t="s">
        <v>44</v>
      </c>
      <c r="I70" s="120" t="s">
        <v>45</v>
      </c>
      <c r="J70" s="120" t="s">
        <v>33</v>
      </c>
      <c r="K70" s="136" t="s">
        <v>33</v>
      </c>
      <c r="L70" s="120" t="s">
        <v>49</v>
      </c>
      <c r="M70" s="120" t="s">
        <v>385</v>
      </c>
      <c r="N70" s="145" t="s">
        <v>41</v>
      </c>
      <c r="O70" s="128" t="s">
        <v>2040</v>
      </c>
      <c r="P70" s="120" t="s">
        <v>410</v>
      </c>
      <c r="R70" s="120"/>
      <c r="S70" s="120"/>
      <c r="T70" s="120"/>
      <c r="U70" s="120"/>
      <c r="V70" s="120"/>
    </row>
    <row r="71" spans="1:22" s="139" customFormat="1" ht="12.75" customHeight="1">
      <c r="A71" s="94" t="s">
        <v>411</v>
      </c>
      <c r="B71" s="136" t="s">
        <v>28</v>
      </c>
      <c r="C71" s="136" t="s">
        <v>366</v>
      </c>
      <c r="D71" s="136" t="s">
        <v>286</v>
      </c>
      <c r="E71" s="136" t="s">
        <v>367</v>
      </c>
      <c r="F71" s="47" t="s">
        <v>2213</v>
      </c>
      <c r="G71" s="136" t="s">
        <v>34</v>
      </c>
      <c r="H71" s="136" t="s">
        <v>44</v>
      </c>
      <c r="I71" s="136" t="s">
        <v>45</v>
      </c>
      <c r="J71" s="136" t="s">
        <v>44</v>
      </c>
      <c r="K71" s="141" t="s">
        <v>412</v>
      </c>
      <c r="L71" s="136" t="s">
        <v>47</v>
      </c>
      <c r="M71" s="136" t="s">
        <v>413</v>
      </c>
      <c r="N71" s="136" t="s">
        <v>41</v>
      </c>
      <c r="O71" s="142" t="s">
        <v>373</v>
      </c>
    </row>
    <row r="72" spans="1:22" s="139" customFormat="1" ht="12.75" customHeight="1">
      <c r="A72" s="47" t="s">
        <v>1213</v>
      </c>
      <c r="B72" s="136" t="s">
        <v>28</v>
      </c>
      <c r="C72" s="94" t="s">
        <v>93</v>
      </c>
      <c r="D72" s="136" t="s">
        <v>94</v>
      </c>
      <c r="E72" s="136" t="s">
        <v>271</v>
      </c>
      <c r="F72" s="136" t="s">
        <v>271</v>
      </c>
      <c r="G72" s="136" t="s">
        <v>34</v>
      </c>
      <c r="H72" s="136" t="s">
        <v>44</v>
      </c>
      <c r="I72" s="136" t="s">
        <v>45</v>
      </c>
      <c r="J72" s="136" t="s">
        <v>33</v>
      </c>
      <c r="K72" s="141" t="s">
        <v>414</v>
      </c>
      <c r="L72" s="136" t="s">
        <v>33</v>
      </c>
      <c r="M72" s="136" t="s">
        <v>415</v>
      </c>
      <c r="N72" s="136" t="s">
        <v>41</v>
      </c>
      <c r="O72" s="142" t="s">
        <v>416</v>
      </c>
      <c r="P72" s="120"/>
    </row>
    <row r="73" spans="1:22" s="139" customFormat="1" ht="12.75" customHeight="1">
      <c r="A73" s="47" t="s">
        <v>1213</v>
      </c>
      <c r="B73" s="136" t="s">
        <v>28</v>
      </c>
      <c r="C73" s="94" t="s">
        <v>93</v>
      </c>
      <c r="D73" s="136" t="s">
        <v>94</v>
      </c>
      <c r="E73" s="136" t="s">
        <v>417</v>
      </c>
      <c r="F73" s="47" t="s">
        <v>2188</v>
      </c>
      <c r="G73" s="136" t="s">
        <v>34</v>
      </c>
      <c r="H73" s="136" t="s">
        <v>44</v>
      </c>
      <c r="I73" s="136" t="s">
        <v>45</v>
      </c>
      <c r="J73" s="136" t="s">
        <v>33</v>
      </c>
      <c r="K73" s="141" t="s">
        <v>414</v>
      </c>
      <c r="L73" s="136" t="s">
        <v>33</v>
      </c>
      <c r="M73" s="136" t="s">
        <v>415</v>
      </c>
      <c r="N73" s="136" t="s">
        <v>41</v>
      </c>
      <c r="O73" s="142" t="s">
        <v>416</v>
      </c>
      <c r="P73" s="120"/>
    </row>
    <row r="74" spans="1:22" s="139" customFormat="1" ht="12.75" customHeight="1">
      <c r="A74" s="47" t="s">
        <v>1213</v>
      </c>
      <c r="B74" s="136" t="s">
        <v>28</v>
      </c>
      <c r="C74" s="94" t="s">
        <v>93</v>
      </c>
      <c r="D74" s="136" t="s">
        <v>94</v>
      </c>
      <c r="E74" s="136" t="s">
        <v>108</v>
      </c>
      <c r="F74" s="136" t="s">
        <v>108</v>
      </c>
      <c r="G74" s="136" t="s">
        <v>34</v>
      </c>
      <c r="H74" s="136" t="s">
        <v>44</v>
      </c>
      <c r="I74" s="136" t="s">
        <v>45</v>
      </c>
      <c r="J74" s="136" t="s">
        <v>33</v>
      </c>
      <c r="K74" s="141" t="s">
        <v>414</v>
      </c>
      <c r="L74" s="136" t="s">
        <v>33</v>
      </c>
      <c r="M74" s="136" t="s">
        <v>415</v>
      </c>
      <c r="N74" s="136" t="s">
        <v>41</v>
      </c>
      <c r="O74" s="142" t="s">
        <v>416</v>
      </c>
      <c r="P74" s="120"/>
    </row>
    <row r="75" spans="1:22" s="139" customFormat="1" ht="12.75" customHeight="1">
      <c r="A75" s="47" t="s">
        <v>1213</v>
      </c>
      <c r="B75" s="136" t="s">
        <v>28</v>
      </c>
      <c r="C75" s="94" t="s">
        <v>93</v>
      </c>
      <c r="D75" s="136" t="s">
        <v>94</v>
      </c>
      <c r="E75" s="136" t="s">
        <v>419</v>
      </c>
      <c r="F75" s="136" t="s">
        <v>420</v>
      </c>
      <c r="G75" s="136" t="s">
        <v>34</v>
      </c>
      <c r="H75" s="136" t="s">
        <v>44</v>
      </c>
      <c r="I75" s="136" t="s">
        <v>45</v>
      </c>
      <c r="J75" s="136" t="s">
        <v>33</v>
      </c>
      <c r="K75" s="141" t="s">
        <v>414</v>
      </c>
      <c r="L75" s="136" t="s">
        <v>33</v>
      </c>
      <c r="M75" s="136" t="s">
        <v>422</v>
      </c>
      <c r="N75" s="136" t="s">
        <v>41</v>
      </c>
      <c r="O75" s="142" t="s">
        <v>416</v>
      </c>
      <c r="P75" s="120"/>
    </row>
    <row r="76" spans="1:22" s="139" customFormat="1" ht="12.75" customHeight="1">
      <c r="A76" s="47" t="s">
        <v>1213</v>
      </c>
      <c r="B76" s="136" t="s">
        <v>28</v>
      </c>
      <c r="C76" s="136" t="s">
        <v>179</v>
      </c>
      <c r="D76" s="136" t="s">
        <v>286</v>
      </c>
      <c r="E76" s="136" t="s">
        <v>129</v>
      </c>
      <c r="F76" s="47" t="s">
        <v>2202</v>
      </c>
      <c r="G76" s="136" t="s">
        <v>34</v>
      </c>
      <c r="H76" s="136" t="s">
        <v>34</v>
      </c>
      <c r="I76" s="136" t="s">
        <v>45</v>
      </c>
      <c r="J76" s="136" t="s">
        <v>33</v>
      </c>
      <c r="K76" s="141" t="s">
        <v>414</v>
      </c>
      <c r="L76" s="136" t="s">
        <v>47</v>
      </c>
      <c r="M76" s="136" t="s">
        <v>423</v>
      </c>
      <c r="N76" s="136" t="s">
        <v>41</v>
      </c>
      <c r="O76" s="142" t="s">
        <v>289</v>
      </c>
      <c r="P76" s="47"/>
    </row>
    <row r="77" spans="1:22" s="139" customFormat="1" ht="12.75" customHeight="1">
      <c r="A77" s="136" t="s">
        <v>424</v>
      </c>
      <c r="B77" s="136" t="s">
        <v>28</v>
      </c>
      <c r="C77" s="94" t="s">
        <v>29</v>
      </c>
      <c r="D77" s="136" t="s">
        <v>30</v>
      </c>
      <c r="E77" s="136" t="s">
        <v>307</v>
      </c>
      <c r="F77" s="47" t="s">
        <v>2236</v>
      </c>
      <c r="G77" s="136" t="s">
        <v>34</v>
      </c>
      <c r="H77" s="136" t="s">
        <v>44</v>
      </c>
      <c r="I77" s="136" t="s">
        <v>45</v>
      </c>
      <c r="J77" s="136" t="s">
        <v>44</v>
      </c>
      <c r="K77" s="136" t="s">
        <v>229</v>
      </c>
      <c r="L77" s="136" t="s">
        <v>49</v>
      </c>
      <c r="M77" s="136" t="s">
        <v>426</v>
      </c>
      <c r="N77" s="136" t="s">
        <v>41</v>
      </c>
      <c r="O77" s="142" t="s">
        <v>311</v>
      </c>
      <c r="P77" s="47" t="s">
        <v>312</v>
      </c>
    </row>
    <row r="78" spans="1:22" s="139" customFormat="1" ht="12.75" customHeight="1">
      <c r="A78" s="146" t="s">
        <v>424</v>
      </c>
      <c r="B78" s="136" t="s">
        <v>28</v>
      </c>
      <c r="C78" s="94" t="s">
        <v>29</v>
      </c>
      <c r="D78" s="136" t="s">
        <v>30</v>
      </c>
      <c r="E78" s="136" t="s">
        <v>32</v>
      </c>
      <c r="F78" s="47" t="s">
        <v>2242</v>
      </c>
      <c r="G78" s="136" t="s">
        <v>34</v>
      </c>
      <c r="H78" s="136" t="s">
        <v>44</v>
      </c>
      <c r="I78" s="136" t="s">
        <v>45</v>
      </c>
      <c r="J78" s="136" t="s">
        <v>44</v>
      </c>
      <c r="K78" s="136" t="s">
        <v>229</v>
      </c>
      <c r="L78" s="136" t="s">
        <v>49</v>
      </c>
      <c r="M78" s="136" t="s">
        <v>428</v>
      </c>
      <c r="N78" s="136" t="s">
        <v>41</v>
      </c>
      <c r="O78" s="142" t="s">
        <v>311</v>
      </c>
      <c r="P78" s="47" t="s">
        <v>312</v>
      </c>
    </row>
    <row r="79" spans="1:22" s="139" customFormat="1" ht="12.75" customHeight="1">
      <c r="A79" s="146" t="s">
        <v>424</v>
      </c>
      <c r="B79" s="136" t="s">
        <v>28</v>
      </c>
      <c r="C79" s="94" t="s">
        <v>29</v>
      </c>
      <c r="D79" s="136" t="s">
        <v>30</v>
      </c>
      <c r="E79" s="136" t="s">
        <v>32</v>
      </c>
      <c r="F79" s="47" t="s">
        <v>2242</v>
      </c>
      <c r="G79" s="136" t="s">
        <v>34</v>
      </c>
      <c r="H79" s="136" t="s">
        <v>44</v>
      </c>
      <c r="I79" s="136" t="s">
        <v>45</v>
      </c>
      <c r="J79" s="136" t="s">
        <v>44</v>
      </c>
      <c r="K79" s="136" t="s">
        <v>229</v>
      </c>
      <c r="L79" s="136" t="s">
        <v>49</v>
      </c>
      <c r="M79" s="136" t="s">
        <v>430</v>
      </c>
      <c r="N79" s="136" t="s">
        <v>41</v>
      </c>
      <c r="O79" s="142" t="s">
        <v>311</v>
      </c>
      <c r="P79" s="47" t="s">
        <v>312</v>
      </c>
    </row>
    <row r="80" spans="1:22" s="139" customFormat="1" ht="12.75" customHeight="1">
      <c r="A80" s="146" t="s">
        <v>424</v>
      </c>
      <c r="B80" s="136" t="s">
        <v>28</v>
      </c>
      <c r="C80" s="94" t="s">
        <v>29</v>
      </c>
      <c r="D80" s="136" t="s">
        <v>30</v>
      </c>
      <c r="E80" s="136" t="s">
        <v>32</v>
      </c>
      <c r="F80" s="47" t="s">
        <v>2242</v>
      </c>
      <c r="G80" s="136" t="s">
        <v>34</v>
      </c>
      <c r="H80" s="136" t="s">
        <v>44</v>
      </c>
      <c r="I80" s="136" t="s">
        <v>45</v>
      </c>
      <c r="J80" s="136" t="s">
        <v>44</v>
      </c>
      <c r="K80" s="136" t="s">
        <v>229</v>
      </c>
      <c r="L80" s="136" t="s">
        <v>49</v>
      </c>
      <c r="M80" s="136" t="s">
        <v>431</v>
      </c>
      <c r="N80" s="136" t="s">
        <v>41</v>
      </c>
      <c r="O80" s="142" t="s">
        <v>311</v>
      </c>
      <c r="P80" s="47" t="s">
        <v>312</v>
      </c>
    </row>
    <row r="81" spans="1:17" s="139" customFormat="1" ht="12.75" customHeight="1">
      <c r="A81" s="146" t="s">
        <v>424</v>
      </c>
      <c r="B81" s="136" t="s">
        <v>28</v>
      </c>
      <c r="C81" s="47" t="s">
        <v>259</v>
      </c>
      <c r="D81" s="136" t="s">
        <v>30</v>
      </c>
      <c r="E81" s="136" t="s">
        <v>32</v>
      </c>
      <c r="F81" s="47" t="s">
        <v>2243</v>
      </c>
      <c r="G81" s="136" t="s">
        <v>34</v>
      </c>
      <c r="H81" s="136" t="s">
        <v>44</v>
      </c>
      <c r="I81" s="136" t="s">
        <v>45</v>
      </c>
      <c r="J81" s="136" t="s">
        <v>44</v>
      </c>
      <c r="K81" s="136" t="s">
        <v>229</v>
      </c>
      <c r="L81" s="136" t="s">
        <v>49</v>
      </c>
      <c r="M81" s="136" t="s">
        <v>433</v>
      </c>
      <c r="N81" s="136" t="s">
        <v>41</v>
      </c>
      <c r="O81" s="142" t="s">
        <v>311</v>
      </c>
      <c r="P81" s="47" t="s">
        <v>312</v>
      </c>
    </row>
    <row r="82" spans="1:17" s="139" customFormat="1" ht="12.75" customHeight="1">
      <c r="A82" s="146" t="s">
        <v>424</v>
      </c>
      <c r="B82" s="136" t="s">
        <v>28</v>
      </c>
      <c r="C82" s="136" t="s">
        <v>93</v>
      </c>
      <c r="D82" s="136" t="s">
        <v>140</v>
      </c>
      <c r="E82" s="136" t="s">
        <v>239</v>
      </c>
      <c r="F82" s="47" t="s">
        <v>2219</v>
      </c>
      <c r="G82" s="136" t="s">
        <v>34</v>
      </c>
      <c r="H82" s="136" t="s">
        <v>33</v>
      </c>
      <c r="I82" s="136" t="s">
        <v>45</v>
      </c>
      <c r="J82" s="136" t="s">
        <v>44</v>
      </c>
      <c r="K82" s="136" t="s">
        <v>229</v>
      </c>
      <c r="L82" s="120" t="s">
        <v>49</v>
      </c>
      <c r="M82" s="136" t="s">
        <v>435</v>
      </c>
      <c r="N82" s="136" t="s">
        <v>41</v>
      </c>
      <c r="O82" s="142" t="s">
        <v>241</v>
      </c>
      <c r="P82" s="47" t="s">
        <v>436</v>
      </c>
      <c r="Q82" s="120"/>
    </row>
    <row r="83" spans="1:17" s="139" customFormat="1" ht="12.75" customHeight="1">
      <c r="A83" s="146" t="s">
        <v>424</v>
      </c>
      <c r="B83" s="136" t="s">
        <v>28</v>
      </c>
      <c r="C83" s="94" t="s">
        <v>41</v>
      </c>
      <c r="D83" s="136" t="s">
        <v>41</v>
      </c>
      <c r="E83" s="136" t="s">
        <v>252</v>
      </c>
      <c r="F83" s="47" t="s">
        <v>252</v>
      </c>
      <c r="G83" s="136" t="s">
        <v>34</v>
      </c>
      <c r="H83" s="136" t="s">
        <v>33</v>
      </c>
      <c r="I83" s="136" t="s">
        <v>45</v>
      </c>
      <c r="J83" s="136" t="s">
        <v>33</v>
      </c>
      <c r="K83" s="136" t="s">
        <v>229</v>
      </c>
      <c r="L83" s="120" t="s">
        <v>49</v>
      </c>
      <c r="M83" s="136" t="s">
        <v>439</v>
      </c>
      <c r="N83" s="136" t="s">
        <v>41</v>
      </c>
      <c r="O83" s="142" t="s">
        <v>241</v>
      </c>
      <c r="P83" s="47" t="s">
        <v>441</v>
      </c>
      <c r="Q83" s="120"/>
    </row>
    <row r="84" spans="1:17" s="139" customFormat="1" ht="12.75" customHeight="1">
      <c r="A84" s="146" t="s">
        <v>424</v>
      </c>
      <c r="B84" s="136" t="s">
        <v>28</v>
      </c>
      <c r="C84" s="94" t="s">
        <v>162</v>
      </c>
      <c r="D84" s="136" t="s">
        <v>30</v>
      </c>
      <c r="E84" s="136" t="s">
        <v>163</v>
      </c>
      <c r="F84" s="47" t="s">
        <v>2204</v>
      </c>
      <c r="G84" s="136" t="s">
        <v>34</v>
      </c>
      <c r="H84" s="136" t="s">
        <v>33</v>
      </c>
      <c r="I84" s="136" t="s">
        <v>45</v>
      </c>
      <c r="J84" s="136" t="s">
        <v>44</v>
      </c>
      <c r="K84" s="136" t="s">
        <v>229</v>
      </c>
      <c r="L84" s="120" t="s">
        <v>49</v>
      </c>
      <c r="M84" s="136" t="s">
        <v>444</v>
      </c>
      <c r="N84" s="136" t="s">
        <v>41</v>
      </c>
      <c r="O84" s="142" t="s">
        <v>241</v>
      </c>
      <c r="P84" s="47" t="s">
        <v>436</v>
      </c>
      <c r="Q84" s="120"/>
    </row>
    <row r="85" spans="1:17" s="139" customFormat="1" ht="12.75" customHeight="1">
      <c r="A85" s="136" t="s">
        <v>424</v>
      </c>
      <c r="B85" s="136" t="s">
        <v>28</v>
      </c>
      <c r="C85" s="94" t="s">
        <v>41</v>
      </c>
      <c r="D85" s="136" t="s">
        <v>41</v>
      </c>
      <c r="E85" s="136" t="s">
        <v>248</v>
      </c>
      <c r="F85" s="47" t="s">
        <v>2209</v>
      </c>
      <c r="G85" s="136" t="s">
        <v>34</v>
      </c>
      <c r="H85" s="136" t="s">
        <v>33</v>
      </c>
      <c r="I85" s="136" t="s">
        <v>45</v>
      </c>
      <c r="J85" s="136" t="s">
        <v>44</v>
      </c>
      <c r="K85" s="136" t="s">
        <v>229</v>
      </c>
      <c r="L85" s="120" t="s">
        <v>49</v>
      </c>
      <c r="M85" s="136" t="s">
        <v>448</v>
      </c>
      <c r="N85" s="136" t="s">
        <v>41</v>
      </c>
      <c r="O85" s="142" t="s">
        <v>241</v>
      </c>
      <c r="P85" s="47" t="s">
        <v>436</v>
      </c>
      <c r="Q85" s="120"/>
    </row>
    <row r="86" spans="1:17" s="139" customFormat="1" ht="12.75" customHeight="1">
      <c r="A86" s="136" t="s">
        <v>424</v>
      </c>
      <c r="B86" s="136" t="s">
        <v>28</v>
      </c>
      <c r="C86" s="94" t="s">
        <v>41</v>
      </c>
      <c r="D86" s="136" t="s">
        <v>41</v>
      </c>
      <c r="E86" s="136" t="s">
        <v>254</v>
      </c>
      <c r="F86" s="136" t="s">
        <v>351</v>
      </c>
      <c r="G86" s="136" t="s">
        <v>34</v>
      </c>
      <c r="H86" s="136" t="s">
        <v>33</v>
      </c>
      <c r="I86" s="136" t="s">
        <v>45</v>
      </c>
      <c r="J86" s="136" t="s">
        <v>33</v>
      </c>
      <c r="K86" s="136" t="s">
        <v>229</v>
      </c>
      <c r="L86" s="120" t="s">
        <v>49</v>
      </c>
      <c r="M86" s="136" t="s">
        <v>449</v>
      </c>
      <c r="N86" s="136" t="s">
        <v>41</v>
      </c>
      <c r="O86" s="142" t="s">
        <v>241</v>
      </c>
      <c r="P86" s="47" t="s">
        <v>441</v>
      </c>
    </row>
    <row r="87" spans="1:17" s="139" customFormat="1" ht="12.75" customHeight="1">
      <c r="A87" s="136" t="s">
        <v>424</v>
      </c>
      <c r="B87" s="136" t="s">
        <v>28</v>
      </c>
      <c r="C87" s="94" t="s">
        <v>149</v>
      </c>
      <c r="D87" s="136" t="s">
        <v>41</v>
      </c>
      <c r="E87" s="136" t="s">
        <v>151</v>
      </c>
      <c r="F87" s="47" t="s">
        <v>2200</v>
      </c>
      <c r="G87" s="136" t="s">
        <v>34</v>
      </c>
      <c r="H87" s="136" t="s">
        <v>33</v>
      </c>
      <c r="I87" s="136" t="s">
        <v>45</v>
      </c>
      <c r="J87" s="136" t="s">
        <v>44</v>
      </c>
      <c r="K87" s="136" t="s">
        <v>229</v>
      </c>
      <c r="L87" s="120" t="s">
        <v>49</v>
      </c>
      <c r="M87" s="136" t="s">
        <v>451</v>
      </c>
      <c r="N87" s="136" t="s">
        <v>41</v>
      </c>
      <c r="O87" s="142" t="s">
        <v>241</v>
      </c>
      <c r="P87" s="47" t="s">
        <v>436</v>
      </c>
    </row>
    <row r="88" spans="1:17" s="139" customFormat="1" ht="12.75" customHeight="1">
      <c r="A88" s="136" t="s">
        <v>424</v>
      </c>
      <c r="B88" s="136" t="s">
        <v>28</v>
      </c>
      <c r="C88" s="94" t="s">
        <v>41</v>
      </c>
      <c r="D88" s="136" t="s">
        <v>41</v>
      </c>
      <c r="E88" s="136" t="s">
        <v>271</v>
      </c>
      <c r="F88" s="136" t="s">
        <v>271</v>
      </c>
      <c r="G88" s="136" t="s">
        <v>34</v>
      </c>
      <c r="H88" s="136" t="s">
        <v>33</v>
      </c>
      <c r="I88" s="136" t="s">
        <v>45</v>
      </c>
      <c r="J88" s="136" t="s">
        <v>33</v>
      </c>
      <c r="K88" s="136" t="s">
        <v>229</v>
      </c>
      <c r="L88" s="120" t="s">
        <v>49</v>
      </c>
      <c r="M88" s="136" t="s">
        <v>455</v>
      </c>
      <c r="N88" s="136" t="s">
        <v>41</v>
      </c>
      <c r="O88" s="142" t="s">
        <v>241</v>
      </c>
      <c r="P88" s="47" t="s">
        <v>441</v>
      </c>
    </row>
    <row r="89" spans="1:17" s="139" customFormat="1" ht="12.75" customHeight="1">
      <c r="A89" s="136" t="s">
        <v>424</v>
      </c>
      <c r="B89" s="136" t="s">
        <v>28</v>
      </c>
      <c r="C89" s="46" t="s">
        <v>266</v>
      </c>
      <c r="D89" s="136" t="s">
        <v>41</v>
      </c>
      <c r="E89" s="136" t="s">
        <v>267</v>
      </c>
      <c r="F89" s="47" t="s">
        <v>2214</v>
      </c>
      <c r="G89" s="136" t="s">
        <v>34</v>
      </c>
      <c r="H89" s="136" t="s">
        <v>33</v>
      </c>
      <c r="I89" s="136" t="s">
        <v>45</v>
      </c>
      <c r="J89" s="136" t="s">
        <v>44</v>
      </c>
      <c r="K89" s="136" t="s">
        <v>229</v>
      </c>
      <c r="L89" s="120" t="s">
        <v>49</v>
      </c>
      <c r="M89" s="136" t="s">
        <v>459</v>
      </c>
      <c r="N89" s="136" t="s">
        <v>41</v>
      </c>
      <c r="O89" s="142" t="s">
        <v>241</v>
      </c>
      <c r="P89" s="47" t="s">
        <v>436</v>
      </c>
    </row>
    <row r="90" spans="1:17" s="139" customFormat="1" ht="12.75" customHeight="1">
      <c r="A90" s="136" t="s">
        <v>424</v>
      </c>
      <c r="B90" s="136" t="s">
        <v>28</v>
      </c>
      <c r="C90" s="46" t="s">
        <v>374</v>
      </c>
      <c r="D90" s="136" t="s">
        <v>275</v>
      </c>
      <c r="E90" s="136" t="s">
        <v>277</v>
      </c>
      <c r="F90" s="47" t="s">
        <v>2201</v>
      </c>
      <c r="G90" s="136" t="s">
        <v>34</v>
      </c>
      <c r="H90" s="136" t="s">
        <v>33</v>
      </c>
      <c r="I90" s="136" t="s">
        <v>45</v>
      </c>
      <c r="J90" s="136" t="s">
        <v>44</v>
      </c>
      <c r="K90" s="136" t="s">
        <v>229</v>
      </c>
      <c r="L90" s="120" t="s">
        <v>49</v>
      </c>
      <c r="M90" s="136" t="s">
        <v>462</v>
      </c>
      <c r="N90" s="136" t="s">
        <v>41</v>
      </c>
      <c r="O90" s="142" t="s">
        <v>241</v>
      </c>
      <c r="P90" s="47" t="s">
        <v>436</v>
      </c>
    </row>
    <row r="91" spans="1:17" s="139" customFormat="1" ht="12.75" customHeight="1">
      <c r="A91" s="136" t="s">
        <v>424</v>
      </c>
      <c r="B91" s="136" t="s">
        <v>28</v>
      </c>
      <c r="C91" s="94" t="s">
        <v>340</v>
      </c>
      <c r="D91" s="136" t="s">
        <v>41</v>
      </c>
      <c r="E91" s="136" t="s">
        <v>341</v>
      </c>
      <c r="F91" s="47" t="s">
        <v>2217</v>
      </c>
      <c r="G91" s="136" t="s">
        <v>34</v>
      </c>
      <c r="H91" s="136" t="s">
        <v>33</v>
      </c>
      <c r="I91" s="136" t="s">
        <v>45</v>
      </c>
      <c r="J91" s="136" t="s">
        <v>44</v>
      </c>
      <c r="K91" s="136" t="s">
        <v>229</v>
      </c>
      <c r="L91" s="120" t="s">
        <v>49</v>
      </c>
      <c r="M91" s="136" t="s">
        <v>467</v>
      </c>
      <c r="N91" s="136" t="s">
        <v>41</v>
      </c>
      <c r="O91" s="142" t="s">
        <v>241</v>
      </c>
      <c r="P91" s="47" t="s">
        <v>436</v>
      </c>
    </row>
    <row r="92" spans="1:17" s="139" customFormat="1" ht="12.75" customHeight="1">
      <c r="A92" s="136" t="s">
        <v>424</v>
      </c>
      <c r="B92" s="136" t="s">
        <v>28</v>
      </c>
      <c r="C92" s="136" t="s">
        <v>179</v>
      </c>
      <c r="D92" s="136" t="s">
        <v>286</v>
      </c>
      <c r="E92" s="136" t="s">
        <v>129</v>
      </c>
      <c r="F92" s="47" t="s">
        <v>2202</v>
      </c>
      <c r="G92" s="136" t="s">
        <v>34</v>
      </c>
      <c r="H92" s="136" t="s">
        <v>34</v>
      </c>
      <c r="I92" s="136" t="s">
        <v>45</v>
      </c>
      <c r="J92" s="136" t="s">
        <v>33</v>
      </c>
      <c r="K92" s="136" t="s">
        <v>229</v>
      </c>
      <c r="L92" s="136" t="s">
        <v>47</v>
      </c>
      <c r="M92" s="136" t="s">
        <v>468</v>
      </c>
      <c r="N92" s="136" t="s">
        <v>41</v>
      </c>
      <c r="O92" s="142" t="s">
        <v>289</v>
      </c>
      <c r="P92" s="47"/>
    </row>
    <row r="93" spans="1:17" s="139" customFormat="1" ht="12.75" customHeight="1">
      <c r="A93" s="136" t="s">
        <v>471</v>
      </c>
      <c r="B93" s="136" t="s">
        <v>399</v>
      </c>
      <c r="C93" s="94" t="s">
        <v>29</v>
      </c>
      <c r="D93" s="136" t="s">
        <v>30</v>
      </c>
      <c r="E93" s="136" t="s">
        <v>473</v>
      </c>
      <c r="F93" s="47" t="s">
        <v>2255</v>
      </c>
      <c r="G93" s="136" t="s">
        <v>34</v>
      </c>
      <c r="H93" s="136" t="s">
        <v>44</v>
      </c>
      <c r="I93" s="136" t="s">
        <v>45</v>
      </c>
      <c r="J93" s="136" t="s">
        <v>33</v>
      </c>
      <c r="K93" s="136" t="s">
        <v>33</v>
      </c>
      <c r="L93" s="136" t="s">
        <v>47</v>
      </c>
      <c r="M93" s="136" t="s">
        <v>385</v>
      </c>
      <c r="N93" s="136" t="s">
        <v>41</v>
      </c>
      <c r="O93" s="142" t="s">
        <v>475</v>
      </c>
      <c r="P93" s="120"/>
    </row>
    <row r="94" spans="1:17" s="139" customFormat="1" ht="12.75" customHeight="1">
      <c r="A94" s="136" t="s">
        <v>476</v>
      </c>
      <c r="B94" s="136" t="s">
        <v>28</v>
      </c>
      <c r="C94" s="94" t="s">
        <v>41</v>
      </c>
      <c r="D94" s="136" t="s">
        <v>41</v>
      </c>
      <c r="E94" s="136" t="s">
        <v>228</v>
      </c>
      <c r="F94" s="47" t="s">
        <v>2229</v>
      </c>
      <c r="G94" s="136" t="s">
        <v>34</v>
      </c>
      <c r="H94" s="136" t="s">
        <v>44</v>
      </c>
      <c r="I94" s="136" t="s">
        <v>45</v>
      </c>
      <c r="J94" s="136" t="s">
        <v>44</v>
      </c>
      <c r="K94" s="136" t="s">
        <v>229</v>
      </c>
      <c r="L94" s="136" t="s">
        <v>49</v>
      </c>
      <c r="M94" s="136" t="s">
        <v>482</v>
      </c>
      <c r="N94" s="136" t="s">
        <v>41</v>
      </c>
      <c r="O94" s="142" t="s">
        <v>231</v>
      </c>
      <c r="P94" s="120" t="s">
        <v>232</v>
      </c>
    </row>
    <row r="95" spans="1:17" s="139" customFormat="1" ht="12.75" customHeight="1">
      <c r="A95" s="136" t="s">
        <v>330</v>
      </c>
      <c r="B95" s="136" t="s">
        <v>28</v>
      </c>
      <c r="C95" s="136" t="s">
        <v>93</v>
      </c>
      <c r="D95" s="136" t="s">
        <v>140</v>
      </c>
      <c r="E95" s="136" t="s">
        <v>239</v>
      </c>
      <c r="F95" s="47" t="s">
        <v>2219</v>
      </c>
      <c r="G95" s="136" t="s">
        <v>34</v>
      </c>
      <c r="H95" s="136" t="s">
        <v>33</v>
      </c>
      <c r="I95" s="136" t="s">
        <v>45</v>
      </c>
      <c r="J95" s="136" t="s">
        <v>44</v>
      </c>
      <c r="K95" s="136" t="s">
        <v>229</v>
      </c>
      <c r="L95" s="136" t="s">
        <v>33</v>
      </c>
      <c r="M95" s="136" t="s">
        <v>484</v>
      </c>
      <c r="N95" s="136" t="s">
        <v>41</v>
      </c>
      <c r="O95" s="142" t="s">
        <v>241</v>
      </c>
      <c r="P95" s="120" t="s">
        <v>488</v>
      </c>
      <c r="Q95" s="120"/>
    </row>
    <row r="96" spans="1:17" s="139" customFormat="1" ht="12.75" customHeight="1">
      <c r="A96" s="136" t="s">
        <v>330</v>
      </c>
      <c r="B96" s="136" t="s">
        <v>28</v>
      </c>
      <c r="C96" s="136" t="s">
        <v>41</v>
      </c>
      <c r="D96" s="136" t="s">
        <v>41</v>
      </c>
      <c r="E96" s="136" t="s">
        <v>252</v>
      </c>
      <c r="F96" s="47" t="s">
        <v>252</v>
      </c>
      <c r="G96" s="136" t="s">
        <v>34</v>
      </c>
      <c r="H96" s="136" t="s">
        <v>33</v>
      </c>
      <c r="I96" s="136" t="s">
        <v>45</v>
      </c>
      <c r="J96" s="136" t="s">
        <v>33</v>
      </c>
      <c r="K96" s="136" t="s">
        <v>229</v>
      </c>
      <c r="L96" s="136" t="s">
        <v>33</v>
      </c>
      <c r="M96" s="136" t="s">
        <v>491</v>
      </c>
      <c r="N96" s="136" t="s">
        <v>41</v>
      </c>
      <c r="O96" s="142" t="s">
        <v>241</v>
      </c>
      <c r="P96" s="120" t="s">
        <v>488</v>
      </c>
      <c r="Q96" s="120"/>
    </row>
    <row r="97" spans="1:17" s="139" customFormat="1" ht="12.75" customHeight="1">
      <c r="A97" s="136" t="s">
        <v>330</v>
      </c>
      <c r="B97" s="136" t="s">
        <v>28</v>
      </c>
      <c r="C97" s="136" t="s">
        <v>162</v>
      </c>
      <c r="D97" s="136" t="s">
        <v>30</v>
      </c>
      <c r="E97" s="136" t="s">
        <v>163</v>
      </c>
      <c r="F97" s="47" t="s">
        <v>2204</v>
      </c>
      <c r="G97" s="136" t="s">
        <v>34</v>
      </c>
      <c r="H97" s="136" t="s">
        <v>33</v>
      </c>
      <c r="I97" s="136" t="s">
        <v>45</v>
      </c>
      <c r="J97" s="136" t="s">
        <v>44</v>
      </c>
      <c r="K97" s="136" t="s">
        <v>229</v>
      </c>
      <c r="L97" s="136" t="s">
        <v>33</v>
      </c>
      <c r="M97" s="136" t="s">
        <v>495</v>
      </c>
      <c r="N97" s="136" t="s">
        <v>41</v>
      </c>
      <c r="O97" s="142" t="s">
        <v>241</v>
      </c>
      <c r="P97" s="120" t="s">
        <v>488</v>
      </c>
      <c r="Q97" s="120"/>
    </row>
    <row r="98" spans="1:17" s="139" customFormat="1" ht="12.75" customHeight="1">
      <c r="A98" s="136" t="s">
        <v>330</v>
      </c>
      <c r="B98" s="136" t="s">
        <v>28</v>
      </c>
      <c r="C98" s="136" t="s">
        <v>41</v>
      </c>
      <c r="D98" s="136" t="s">
        <v>41</v>
      </c>
      <c r="E98" s="136" t="s">
        <v>248</v>
      </c>
      <c r="F98" s="47" t="s">
        <v>2209</v>
      </c>
      <c r="G98" s="136" t="s">
        <v>34</v>
      </c>
      <c r="H98" s="136" t="s">
        <v>33</v>
      </c>
      <c r="I98" s="136" t="s">
        <v>45</v>
      </c>
      <c r="J98" s="136" t="s">
        <v>33</v>
      </c>
      <c r="K98" s="136" t="s">
        <v>229</v>
      </c>
      <c r="L98" s="136" t="s">
        <v>33</v>
      </c>
      <c r="M98" s="136" t="s">
        <v>497</v>
      </c>
      <c r="N98" s="136" t="s">
        <v>41</v>
      </c>
      <c r="O98" s="142" t="s">
        <v>241</v>
      </c>
      <c r="P98" s="120" t="s">
        <v>488</v>
      </c>
      <c r="Q98" s="120"/>
    </row>
    <row r="99" spans="1:17" s="139" customFormat="1" ht="12.75" customHeight="1">
      <c r="A99" s="136" t="s">
        <v>330</v>
      </c>
      <c r="B99" s="136" t="s">
        <v>28</v>
      </c>
      <c r="C99" s="136" t="s">
        <v>41</v>
      </c>
      <c r="D99" s="136" t="s">
        <v>41</v>
      </c>
      <c r="E99" s="136" t="s">
        <v>254</v>
      </c>
      <c r="F99" s="136" t="s">
        <v>351</v>
      </c>
      <c r="G99" s="136" t="s">
        <v>34</v>
      </c>
      <c r="H99" s="136" t="s">
        <v>33</v>
      </c>
      <c r="I99" s="136" t="s">
        <v>45</v>
      </c>
      <c r="J99" s="136" t="s">
        <v>33</v>
      </c>
      <c r="K99" s="136" t="s">
        <v>229</v>
      </c>
      <c r="L99" s="136" t="s">
        <v>33</v>
      </c>
      <c r="M99" s="136" t="s">
        <v>501</v>
      </c>
      <c r="N99" s="136" t="s">
        <v>41</v>
      </c>
      <c r="O99" s="142" t="s">
        <v>241</v>
      </c>
      <c r="P99" s="120" t="s">
        <v>488</v>
      </c>
      <c r="Q99" s="120"/>
    </row>
    <row r="100" spans="1:17" s="139" customFormat="1" ht="12.75" customHeight="1">
      <c r="A100" s="136" t="s">
        <v>330</v>
      </c>
      <c r="B100" s="136" t="s">
        <v>28</v>
      </c>
      <c r="C100" s="136" t="s">
        <v>149</v>
      </c>
      <c r="D100" s="136" t="s">
        <v>41</v>
      </c>
      <c r="E100" s="136" t="s">
        <v>151</v>
      </c>
      <c r="F100" s="47" t="s">
        <v>2200</v>
      </c>
      <c r="G100" s="136" t="s">
        <v>34</v>
      </c>
      <c r="H100" s="136" t="s">
        <v>33</v>
      </c>
      <c r="I100" s="136" t="s">
        <v>45</v>
      </c>
      <c r="J100" s="136" t="s">
        <v>44</v>
      </c>
      <c r="K100" s="136" t="s">
        <v>229</v>
      </c>
      <c r="L100" s="136" t="s">
        <v>33</v>
      </c>
      <c r="M100" s="136" t="s">
        <v>504</v>
      </c>
      <c r="N100" s="136" t="s">
        <v>41</v>
      </c>
      <c r="O100" s="142" t="s">
        <v>241</v>
      </c>
      <c r="P100" s="120" t="s">
        <v>488</v>
      </c>
      <c r="Q100" s="120"/>
    </row>
    <row r="101" spans="1:17" s="139" customFormat="1" ht="12.75" customHeight="1">
      <c r="A101" s="136" t="s">
        <v>330</v>
      </c>
      <c r="B101" s="136" t="s">
        <v>28</v>
      </c>
      <c r="C101" s="136" t="s">
        <v>41</v>
      </c>
      <c r="D101" s="136" t="s">
        <v>41</v>
      </c>
      <c r="E101" s="136" t="s">
        <v>271</v>
      </c>
      <c r="F101" s="136" t="s">
        <v>271</v>
      </c>
      <c r="G101" s="136" t="s">
        <v>34</v>
      </c>
      <c r="H101" s="136" t="s">
        <v>33</v>
      </c>
      <c r="I101" s="136" t="s">
        <v>45</v>
      </c>
      <c r="J101" s="136" t="s">
        <v>33</v>
      </c>
      <c r="K101" s="136" t="s">
        <v>229</v>
      </c>
      <c r="L101" s="136" t="s">
        <v>33</v>
      </c>
      <c r="M101" s="136" t="s">
        <v>505</v>
      </c>
      <c r="N101" s="136" t="s">
        <v>41</v>
      </c>
      <c r="O101" s="142" t="s">
        <v>241</v>
      </c>
      <c r="P101" s="120" t="s">
        <v>488</v>
      </c>
      <c r="Q101" s="120"/>
    </row>
    <row r="102" spans="1:17" s="139" customFormat="1" ht="12.75" customHeight="1">
      <c r="A102" s="136" t="s">
        <v>330</v>
      </c>
      <c r="B102" s="136" t="s">
        <v>28</v>
      </c>
      <c r="C102" s="136" t="s">
        <v>266</v>
      </c>
      <c r="D102" s="136" t="s">
        <v>41</v>
      </c>
      <c r="E102" s="136" t="s">
        <v>267</v>
      </c>
      <c r="F102" s="47" t="s">
        <v>2214</v>
      </c>
      <c r="G102" s="136" t="s">
        <v>34</v>
      </c>
      <c r="H102" s="136" t="s">
        <v>33</v>
      </c>
      <c r="I102" s="136" t="s">
        <v>45</v>
      </c>
      <c r="J102" s="136" t="s">
        <v>44</v>
      </c>
      <c r="K102" s="136" t="s">
        <v>229</v>
      </c>
      <c r="L102" s="136" t="s">
        <v>33</v>
      </c>
      <c r="M102" s="136" t="s">
        <v>506</v>
      </c>
      <c r="N102" s="136" t="s">
        <v>41</v>
      </c>
      <c r="O102" s="142" t="s">
        <v>241</v>
      </c>
      <c r="P102" s="120" t="s">
        <v>488</v>
      </c>
      <c r="Q102" s="120"/>
    </row>
    <row r="103" spans="1:17" s="139" customFormat="1" ht="12.75" customHeight="1">
      <c r="A103" s="136" t="s">
        <v>330</v>
      </c>
      <c r="B103" s="136" t="s">
        <v>28</v>
      </c>
      <c r="C103" s="47" t="s">
        <v>374</v>
      </c>
      <c r="D103" s="136" t="s">
        <v>275</v>
      </c>
      <c r="E103" s="136" t="s">
        <v>277</v>
      </c>
      <c r="F103" s="47" t="s">
        <v>2201</v>
      </c>
      <c r="G103" s="136" t="s">
        <v>34</v>
      </c>
      <c r="H103" s="136" t="s">
        <v>33</v>
      </c>
      <c r="I103" s="136" t="s">
        <v>45</v>
      </c>
      <c r="J103" s="136" t="s">
        <v>44</v>
      </c>
      <c r="K103" s="136" t="s">
        <v>229</v>
      </c>
      <c r="L103" s="136" t="s">
        <v>33</v>
      </c>
      <c r="M103" s="136" t="s">
        <v>508</v>
      </c>
      <c r="N103" s="136" t="s">
        <v>41</v>
      </c>
      <c r="O103" s="142" t="s">
        <v>241</v>
      </c>
      <c r="P103" s="120" t="s">
        <v>488</v>
      </c>
      <c r="Q103" s="120"/>
    </row>
    <row r="104" spans="1:17" s="139" customFormat="1" ht="12.75" customHeight="1">
      <c r="A104" s="146" t="s">
        <v>330</v>
      </c>
      <c r="B104" s="136" t="s">
        <v>28</v>
      </c>
      <c r="C104" s="136" t="s">
        <v>340</v>
      </c>
      <c r="D104" s="136" t="s">
        <v>41</v>
      </c>
      <c r="E104" s="136" t="s">
        <v>341</v>
      </c>
      <c r="F104" s="47" t="s">
        <v>2217</v>
      </c>
      <c r="G104" s="136" t="s">
        <v>34</v>
      </c>
      <c r="H104" s="136" t="s">
        <v>33</v>
      </c>
      <c r="I104" s="136" t="s">
        <v>45</v>
      </c>
      <c r="J104" s="136" t="s">
        <v>33</v>
      </c>
      <c r="K104" s="136" t="s">
        <v>229</v>
      </c>
      <c r="L104" s="136" t="s">
        <v>33</v>
      </c>
      <c r="M104" s="136" t="s">
        <v>514</v>
      </c>
      <c r="N104" s="136" t="s">
        <v>41</v>
      </c>
      <c r="O104" s="142" t="s">
        <v>241</v>
      </c>
      <c r="P104" s="120" t="s">
        <v>488</v>
      </c>
      <c r="Q104" s="120"/>
    </row>
    <row r="105" spans="1:17" s="139" customFormat="1" ht="12.75" customHeight="1">
      <c r="A105" s="146" t="s">
        <v>330</v>
      </c>
      <c r="B105" s="136" t="s">
        <v>28</v>
      </c>
      <c r="C105" s="94" t="s">
        <v>41</v>
      </c>
      <c r="D105" s="136" t="s">
        <v>41</v>
      </c>
      <c r="E105" s="136" t="s">
        <v>228</v>
      </c>
      <c r="F105" s="47" t="s">
        <v>2229</v>
      </c>
      <c r="G105" s="136" t="s">
        <v>34</v>
      </c>
      <c r="H105" s="136" t="s">
        <v>44</v>
      </c>
      <c r="I105" s="136" t="s">
        <v>45</v>
      </c>
      <c r="J105" s="136" t="s">
        <v>44</v>
      </c>
      <c r="K105" s="136" t="s">
        <v>229</v>
      </c>
      <c r="L105" s="136" t="s">
        <v>49</v>
      </c>
      <c r="M105" s="136" t="s">
        <v>515</v>
      </c>
      <c r="N105" s="136" t="s">
        <v>41</v>
      </c>
      <c r="O105" s="142" t="s">
        <v>231</v>
      </c>
      <c r="P105" s="120" t="s">
        <v>232</v>
      </c>
    </row>
    <row r="106" spans="1:17" s="139" customFormat="1" ht="12.75" customHeight="1">
      <c r="A106" s="146" t="s">
        <v>330</v>
      </c>
      <c r="B106" s="136" t="s">
        <v>28</v>
      </c>
      <c r="C106" s="94" t="s">
        <v>191</v>
      </c>
      <c r="D106" s="136" t="s">
        <v>195</v>
      </c>
      <c r="E106" s="136" t="s">
        <v>516</v>
      </c>
      <c r="F106" s="47" t="s">
        <v>2228</v>
      </c>
      <c r="G106" s="136" t="s">
        <v>34</v>
      </c>
      <c r="H106" s="136" t="s">
        <v>44</v>
      </c>
      <c r="I106" s="136" t="s">
        <v>45</v>
      </c>
      <c r="J106" s="136" t="s">
        <v>34</v>
      </c>
      <c r="K106" s="136" t="s">
        <v>229</v>
      </c>
      <c r="L106" s="136" t="s">
        <v>47</v>
      </c>
      <c r="M106" s="136" t="s">
        <v>517</v>
      </c>
      <c r="N106" s="136" t="s">
        <v>41</v>
      </c>
      <c r="O106" s="142" t="s">
        <v>522</v>
      </c>
      <c r="P106" s="120" t="s">
        <v>523</v>
      </c>
    </row>
    <row r="107" spans="1:17" s="139" customFormat="1" ht="12.75" customHeight="1">
      <c r="A107" s="147" t="s">
        <v>330</v>
      </c>
      <c r="B107" s="136" t="s">
        <v>28</v>
      </c>
      <c r="C107" s="136" t="s">
        <v>179</v>
      </c>
      <c r="D107" s="136" t="s">
        <v>286</v>
      </c>
      <c r="E107" s="136" t="s">
        <v>129</v>
      </c>
      <c r="F107" s="47" t="s">
        <v>2202</v>
      </c>
      <c r="G107" s="136" t="s">
        <v>34</v>
      </c>
      <c r="H107" s="136" t="s">
        <v>34</v>
      </c>
      <c r="I107" s="136" t="s">
        <v>45</v>
      </c>
      <c r="J107" s="136" t="s">
        <v>44</v>
      </c>
      <c r="K107" s="136" t="s">
        <v>229</v>
      </c>
      <c r="L107" s="136" t="s">
        <v>47</v>
      </c>
      <c r="M107" s="136" t="s">
        <v>526</v>
      </c>
      <c r="N107" s="136" t="s">
        <v>41</v>
      </c>
      <c r="O107" s="142" t="s">
        <v>289</v>
      </c>
      <c r="P107" s="47"/>
      <c r="Q107" s="120"/>
    </row>
    <row r="108" spans="1:17" s="139" customFormat="1" ht="12.75" customHeight="1">
      <c r="A108" s="147" t="s">
        <v>330</v>
      </c>
      <c r="B108" s="136" t="s">
        <v>28</v>
      </c>
      <c r="C108" s="94" t="s">
        <v>374</v>
      </c>
      <c r="D108" s="136" t="s">
        <v>275</v>
      </c>
      <c r="E108" s="136" t="s">
        <v>527</v>
      </c>
      <c r="F108" s="47" t="s">
        <v>2215</v>
      </c>
      <c r="G108" s="136" t="s">
        <v>34</v>
      </c>
      <c r="H108" s="136" t="s">
        <v>44</v>
      </c>
      <c r="I108" s="136" t="s">
        <v>45</v>
      </c>
      <c r="J108" s="136" t="s">
        <v>34</v>
      </c>
      <c r="K108" s="136" t="s">
        <v>229</v>
      </c>
      <c r="L108" s="136" t="s">
        <v>47</v>
      </c>
      <c r="M108" s="136" t="s">
        <v>529</v>
      </c>
      <c r="N108" s="136" t="s">
        <v>41</v>
      </c>
      <c r="O108" s="142" t="s">
        <v>530</v>
      </c>
      <c r="P108" s="120"/>
    </row>
    <row r="109" spans="1:17" s="139" customFormat="1" ht="12.75" customHeight="1">
      <c r="A109" s="147" t="s">
        <v>531</v>
      </c>
      <c r="B109" s="136" t="s">
        <v>399</v>
      </c>
      <c r="C109" s="136" t="s">
        <v>29</v>
      </c>
      <c r="D109" s="136" t="s">
        <v>30</v>
      </c>
      <c r="E109" s="136" t="s">
        <v>533</v>
      </c>
      <c r="F109" s="47" t="s">
        <v>533</v>
      </c>
      <c r="G109" s="136" t="s">
        <v>34</v>
      </c>
      <c r="H109" s="136" t="s">
        <v>44</v>
      </c>
      <c r="I109" s="136" t="s">
        <v>45</v>
      </c>
      <c r="J109" s="136" t="s">
        <v>33</v>
      </c>
      <c r="K109" s="136" t="s">
        <v>33</v>
      </c>
      <c r="L109" s="136" t="s">
        <v>47</v>
      </c>
      <c r="M109" s="136" t="s">
        <v>385</v>
      </c>
      <c r="N109" s="136" t="s">
        <v>41</v>
      </c>
      <c r="O109" s="142" t="s">
        <v>534</v>
      </c>
      <c r="P109" s="120"/>
      <c r="Q109" s="120"/>
    </row>
    <row r="110" spans="1:17" s="139" customFormat="1" ht="12.75" customHeight="1">
      <c r="A110" s="147" t="s">
        <v>531</v>
      </c>
      <c r="B110" s="136" t="s">
        <v>399</v>
      </c>
      <c r="C110" s="136" t="s">
        <v>29</v>
      </c>
      <c r="D110" s="136" t="s">
        <v>30</v>
      </c>
      <c r="E110" s="136" t="s">
        <v>535</v>
      </c>
      <c r="F110" s="136" t="s">
        <v>535</v>
      </c>
      <c r="G110" s="136" t="s">
        <v>34</v>
      </c>
      <c r="H110" s="136" t="s">
        <v>44</v>
      </c>
      <c r="I110" s="136" t="s">
        <v>45</v>
      </c>
      <c r="J110" s="136" t="s">
        <v>33</v>
      </c>
      <c r="K110" s="136" t="s">
        <v>33</v>
      </c>
      <c r="L110" s="136" t="s">
        <v>47</v>
      </c>
      <c r="M110" s="136" t="s">
        <v>385</v>
      </c>
      <c r="N110" s="136" t="s">
        <v>41</v>
      </c>
      <c r="O110" s="142" t="s">
        <v>534</v>
      </c>
      <c r="P110" s="120"/>
      <c r="Q110" s="120"/>
    </row>
    <row r="111" spans="1:17" s="139" customFormat="1" ht="12.75" customHeight="1">
      <c r="A111" s="186" t="s">
        <v>1416</v>
      </c>
      <c r="B111" s="136" t="s">
        <v>28</v>
      </c>
      <c r="C111" s="136" t="s">
        <v>179</v>
      </c>
      <c r="D111" s="136" t="s">
        <v>286</v>
      </c>
      <c r="E111" s="136" t="s">
        <v>129</v>
      </c>
      <c r="F111" s="47" t="s">
        <v>2202</v>
      </c>
      <c r="G111" s="136" t="s">
        <v>34</v>
      </c>
      <c r="H111" s="136" t="s">
        <v>34</v>
      </c>
      <c r="I111" s="136" t="s">
        <v>45</v>
      </c>
      <c r="J111" s="136" t="s">
        <v>44</v>
      </c>
      <c r="K111" s="141" t="s">
        <v>412</v>
      </c>
      <c r="L111" s="136" t="s">
        <v>47</v>
      </c>
      <c r="M111" s="136" t="s">
        <v>635</v>
      </c>
      <c r="N111" s="136" t="s">
        <v>41</v>
      </c>
      <c r="O111" s="142" t="s">
        <v>289</v>
      </c>
      <c r="P111" s="47"/>
      <c r="Q111" s="120"/>
    </row>
    <row r="112" spans="1:17" s="139" customFormat="1" ht="12.75" customHeight="1">
      <c r="A112" s="186" t="s">
        <v>1416</v>
      </c>
      <c r="B112" s="136" t="s">
        <v>28</v>
      </c>
      <c r="C112" s="136" t="s">
        <v>366</v>
      </c>
      <c r="D112" s="136" t="s">
        <v>286</v>
      </c>
      <c r="E112" s="136" t="s">
        <v>367</v>
      </c>
      <c r="F112" s="47" t="s">
        <v>2213</v>
      </c>
      <c r="G112" s="136" t="s">
        <v>34</v>
      </c>
      <c r="H112" s="136" t="s">
        <v>44</v>
      </c>
      <c r="I112" s="136" t="s">
        <v>45</v>
      </c>
      <c r="J112" s="136" t="s">
        <v>44</v>
      </c>
      <c r="K112" s="141" t="s">
        <v>638</v>
      </c>
      <c r="L112" s="136" t="s">
        <v>47</v>
      </c>
      <c r="M112" s="136" t="s">
        <v>639</v>
      </c>
      <c r="N112" s="136" t="s">
        <v>41</v>
      </c>
      <c r="O112" s="142" t="s">
        <v>373</v>
      </c>
    </row>
    <row r="113" spans="1:17" s="139" customFormat="1" ht="12.75" customHeight="1">
      <c r="A113" s="136" t="s">
        <v>537</v>
      </c>
      <c r="B113" s="136" t="s">
        <v>28</v>
      </c>
      <c r="C113" s="136" t="s">
        <v>93</v>
      </c>
      <c r="D113" s="136" t="s">
        <v>94</v>
      </c>
      <c r="E113" s="136" t="s">
        <v>96</v>
      </c>
      <c r="F113" s="47" t="s">
        <v>2145</v>
      </c>
      <c r="G113" s="136" t="s">
        <v>34</v>
      </c>
      <c r="H113" s="136" t="s">
        <v>44</v>
      </c>
      <c r="I113" s="136" t="s">
        <v>45</v>
      </c>
      <c r="J113" s="136" t="s">
        <v>44</v>
      </c>
      <c r="K113" s="141" t="s">
        <v>538</v>
      </c>
      <c r="L113" s="136" t="s">
        <v>49</v>
      </c>
      <c r="M113" s="47" t="s">
        <v>2127</v>
      </c>
      <c r="N113" s="136" t="s">
        <v>41</v>
      </c>
      <c r="O113" s="142" t="s">
        <v>101</v>
      </c>
    </row>
    <row r="114" spans="1:17" s="139" customFormat="1" ht="12.75" customHeight="1">
      <c r="A114" s="136" t="s">
        <v>537</v>
      </c>
      <c r="B114" s="136" t="s">
        <v>28</v>
      </c>
      <c r="C114" s="136" t="s">
        <v>41</v>
      </c>
      <c r="D114" s="136" t="s">
        <v>30</v>
      </c>
      <c r="E114" s="136" t="s">
        <v>219</v>
      </c>
      <c r="F114" s="47" t="s">
        <v>2258</v>
      </c>
      <c r="G114" s="136" t="s">
        <v>34</v>
      </c>
      <c r="H114" s="136" t="s">
        <v>34</v>
      </c>
      <c r="I114" s="136" t="s">
        <v>45</v>
      </c>
      <c r="J114" s="136" t="s">
        <v>44</v>
      </c>
      <c r="K114" s="141" t="s">
        <v>538</v>
      </c>
      <c r="L114" s="136" t="s">
        <v>49</v>
      </c>
      <c r="M114" s="136" t="s">
        <v>539</v>
      </c>
      <c r="N114" s="136" t="s">
        <v>41</v>
      </c>
      <c r="O114" s="142" t="s">
        <v>222</v>
      </c>
      <c r="P114" s="47" t="s">
        <v>540</v>
      </c>
      <c r="Q114" s="120"/>
    </row>
    <row r="115" spans="1:17" s="139" customFormat="1" ht="12.75" customHeight="1">
      <c r="A115" s="136" t="s">
        <v>537</v>
      </c>
      <c r="B115" s="136" t="s">
        <v>28</v>
      </c>
      <c r="C115" s="136" t="s">
        <v>41</v>
      </c>
      <c r="D115" s="136" t="s">
        <v>30</v>
      </c>
      <c r="E115" s="136" t="s">
        <v>224</v>
      </c>
      <c r="F115" s="47" t="s">
        <v>2257</v>
      </c>
      <c r="G115" s="136" t="s">
        <v>34</v>
      </c>
      <c r="H115" s="136" t="s">
        <v>34</v>
      </c>
      <c r="I115" s="136" t="s">
        <v>45</v>
      </c>
      <c r="J115" s="136" t="s">
        <v>34</v>
      </c>
      <c r="K115" s="141" t="s">
        <v>538</v>
      </c>
      <c r="L115" s="136" t="s">
        <v>49</v>
      </c>
      <c r="M115" s="136" t="s">
        <v>541</v>
      </c>
      <c r="N115" s="136" t="s">
        <v>41</v>
      </c>
      <c r="O115" s="142" t="s">
        <v>222</v>
      </c>
      <c r="P115" s="47" t="s">
        <v>540</v>
      </c>
      <c r="Q115" s="120"/>
    </row>
    <row r="116" spans="1:17" s="139" customFormat="1" ht="12.75" customHeight="1">
      <c r="A116" s="136" t="s">
        <v>537</v>
      </c>
      <c r="B116" s="136" t="s">
        <v>28</v>
      </c>
      <c r="C116" s="136" t="s">
        <v>41</v>
      </c>
      <c r="D116" s="136" t="s">
        <v>30</v>
      </c>
      <c r="E116" s="136" t="s">
        <v>542</v>
      </c>
      <c r="F116" s="47" t="s">
        <v>2185</v>
      </c>
      <c r="G116" s="136" t="s">
        <v>34</v>
      </c>
      <c r="H116" s="136" t="s">
        <v>34</v>
      </c>
      <c r="I116" s="136" t="s">
        <v>45</v>
      </c>
      <c r="J116" s="136" t="s">
        <v>34</v>
      </c>
      <c r="K116" s="141" t="s">
        <v>538</v>
      </c>
      <c r="L116" s="136" t="s">
        <v>49</v>
      </c>
      <c r="M116" s="136" t="s">
        <v>543</v>
      </c>
      <c r="N116" s="136" t="s">
        <v>41</v>
      </c>
      <c r="O116" s="142" t="s">
        <v>222</v>
      </c>
      <c r="P116" s="47" t="s">
        <v>540</v>
      </c>
      <c r="Q116" s="120"/>
    </row>
    <row r="117" spans="1:17" s="139" customFormat="1" ht="12.75" customHeight="1">
      <c r="A117" s="136" t="s">
        <v>537</v>
      </c>
      <c r="B117" s="136" t="s">
        <v>28</v>
      </c>
      <c r="C117" s="136" t="s">
        <v>41</v>
      </c>
      <c r="D117" s="136" t="s">
        <v>30</v>
      </c>
      <c r="E117" s="136" t="s">
        <v>544</v>
      </c>
      <c r="F117" s="136" t="s">
        <v>544</v>
      </c>
      <c r="G117" s="136" t="s">
        <v>34</v>
      </c>
      <c r="H117" s="136" t="s">
        <v>34</v>
      </c>
      <c r="I117" s="136" t="s">
        <v>45</v>
      </c>
      <c r="J117" s="136" t="s">
        <v>44</v>
      </c>
      <c r="K117" s="141" t="s">
        <v>538</v>
      </c>
      <c r="L117" s="136" t="s">
        <v>49</v>
      </c>
      <c r="M117" s="136" t="s">
        <v>545</v>
      </c>
      <c r="N117" s="136" t="s">
        <v>41</v>
      </c>
      <c r="O117" s="142" t="s">
        <v>222</v>
      </c>
      <c r="P117" s="47" t="s">
        <v>540</v>
      </c>
      <c r="Q117" s="120"/>
    </row>
    <row r="118" spans="1:17" s="139" customFormat="1" ht="12.75" customHeight="1">
      <c r="A118" s="136" t="s">
        <v>537</v>
      </c>
      <c r="B118" s="136" t="s">
        <v>28</v>
      </c>
      <c r="C118" s="136" t="s">
        <v>41</v>
      </c>
      <c r="D118" s="136" t="s">
        <v>30</v>
      </c>
      <c r="E118" s="136" t="s">
        <v>547</v>
      </c>
      <c r="F118" s="136" t="s">
        <v>547</v>
      </c>
      <c r="G118" s="136" t="s">
        <v>34</v>
      </c>
      <c r="H118" s="136" t="s">
        <v>34</v>
      </c>
      <c r="I118" s="136" t="s">
        <v>45</v>
      </c>
      <c r="J118" s="136" t="s">
        <v>44</v>
      </c>
      <c r="K118" s="141" t="s">
        <v>538</v>
      </c>
      <c r="L118" s="136" t="s">
        <v>49</v>
      </c>
      <c r="M118" s="136" t="s">
        <v>549</v>
      </c>
      <c r="N118" s="136" t="s">
        <v>41</v>
      </c>
      <c r="O118" s="142" t="s">
        <v>222</v>
      </c>
      <c r="P118" s="47" t="s">
        <v>540</v>
      </c>
      <c r="Q118" s="120"/>
    </row>
    <row r="119" spans="1:17" s="139" customFormat="1" ht="12.75" customHeight="1">
      <c r="A119" s="136" t="s">
        <v>537</v>
      </c>
      <c r="B119" s="136" t="s">
        <v>28</v>
      </c>
      <c r="C119" s="136" t="s">
        <v>41</v>
      </c>
      <c r="D119" s="136" t="s">
        <v>30</v>
      </c>
      <c r="E119" s="136" t="s">
        <v>551</v>
      </c>
      <c r="F119" s="136" t="s">
        <v>551</v>
      </c>
      <c r="G119" s="136" t="s">
        <v>34</v>
      </c>
      <c r="H119" s="136" t="s">
        <v>552</v>
      </c>
      <c r="I119" s="136" t="s">
        <v>45</v>
      </c>
      <c r="J119" s="136" t="s">
        <v>44</v>
      </c>
      <c r="K119" s="141" t="s">
        <v>538</v>
      </c>
      <c r="L119" s="136" t="s">
        <v>49</v>
      </c>
      <c r="M119" s="136" t="s">
        <v>555</v>
      </c>
      <c r="N119" s="136" t="s">
        <v>41</v>
      </c>
      <c r="O119" s="142" t="s">
        <v>222</v>
      </c>
      <c r="P119" s="47" t="s">
        <v>540</v>
      </c>
      <c r="Q119" s="120"/>
    </row>
    <row r="120" spans="1:17" s="139" customFormat="1" ht="12.75" customHeight="1">
      <c r="A120" s="136" t="s">
        <v>537</v>
      </c>
      <c r="B120" s="136" t="s">
        <v>28</v>
      </c>
      <c r="C120" s="136" t="s">
        <v>41</v>
      </c>
      <c r="D120" s="136" t="s">
        <v>30</v>
      </c>
      <c r="E120" s="136" t="s">
        <v>83</v>
      </c>
      <c r="F120" s="47" t="s">
        <v>2185</v>
      </c>
      <c r="G120" s="136" t="s">
        <v>34</v>
      </c>
      <c r="H120" s="136" t="s">
        <v>34</v>
      </c>
      <c r="I120" s="136" t="s">
        <v>45</v>
      </c>
      <c r="J120" s="136" t="s">
        <v>34</v>
      </c>
      <c r="K120" s="141" t="s">
        <v>538</v>
      </c>
      <c r="L120" s="136" t="s">
        <v>49</v>
      </c>
      <c r="M120" s="136" t="s">
        <v>559</v>
      </c>
      <c r="N120" s="136" t="s">
        <v>41</v>
      </c>
      <c r="O120" s="142" t="s">
        <v>107</v>
      </c>
      <c r="P120" s="47"/>
    </row>
    <row r="121" spans="1:17" s="139" customFormat="1" ht="12.75" customHeight="1">
      <c r="A121" s="136" t="s">
        <v>537</v>
      </c>
      <c r="B121" s="136" t="s">
        <v>28</v>
      </c>
      <c r="C121" s="136" t="s">
        <v>41</v>
      </c>
      <c r="D121" s="136" t="s">
        <v>30</v>
      </c>
      <c r="E121" s="136" t="s">
        <v>108</v>
      </c>
      <c r="F121" s="136" t="s">
        <v>108</v>
      </c>
      <c r="G121" s="136" t="s">
        <v>34</v>
      </c>
      <c r="H121" s="136" t="s">
        <v>562</v>
      </c>
      <c r="I121" s="136" t="s">
        <v>45</v>
      </c>
      <c r="J121" s="136" t="s">
        <v>34</v>
      </c>
      <c r="K121" s="141" t="s">
        <v>538</v>
      </c>
      <c r="L121" s="136" t="s">
        <v>49</v>
      </c>
      <c r="M121" s="136" t="s">
        <v>564</v>
      </c>
      <c r="N121" s="136" t="s">
        <v>41</v>
      </c>
      <c r="O121" s="142" t="s">
        <v>107</v>
      </c>
      <c r="P121" s="47"/>
    </row>
    <row r="122" spans="1:17" s="139" customFormat="1" ht="12.75" customHeight="1">
      <c r="A122" s="136" t="s">
        <v>537</v>
      </c>
      <c r="B122" s="136" t="s">
        <v>28</v>
      </c>
      <c r="C122" s="136" t="s">
        <v>41</v>
      </c>
      <c r="D122" s="136" t="s">
        <v>30</v>
      </c>
      <c r="E122" s="136" t="s">
        <v>112</v>
      </c>
      <c r="F122" s="136" t="s">
        <v>113</v>
      </c>
      <c r="G122" s="136" t="s">
        <v>34</v>
      </c>
      <c r="H122" s="136" t="s">
        <v>562</v>
      </c>
      <c r="I122" s="136" t="s">
        <v>45</v>
      </c>
      <c r="J122" s="136" t="s">
        <v>34</v>
      </c>
      <c r="K122" s="141" t="s">
        <v>538</v>
      </c>
      <c r="L122" s="136" t="s">
        <v>49</v>
      </c>
      <c r="M122" s="136" t="s">
        <v>569</v>
      </c>
      <c r="N122" s="136" t="s">
        <v>41</v>
      </c>
      <c r="O122" s="142" t="s">
        <v>107</v>
      </c>
      <c r="P122" s="47"/>
    </row>
    <row r="123" spans="1:17" s="139" customFormat="1" ht="12.75" customHeight="1">
      <c r="A123" s="136" t="s">
        <v>537</v>
      </c>
      <c r="B123" s="136" t="s">
        <v>28</v>
      </c>
      <c r="C123" s="136" t="s">
        <v>41</v>
      </c>
      <c r="D123" s="136" t="s">
        <v>30</v>
      </c>
      <c r="E123" s="136" t="s">
        <v>118</v>
      </c>
      <c r="F123" s="136" t="s">
        <v>120</v>
      </c>
      <c r="G123" s="136" t="s">
        <v>34</v>
      </c>
      <c r="H123" s="136" t="s">
        <v>34</v>
      </c>
      <c r="I123" s="136" t="s">
        <v>45</v>
      </c>
      <c r="J123" s="136" t="s">
        <v>34</v>
      </c>
      <c r="K123" s="141" t="s">
        <v>538</v>
      </c>
      <c r="L123" s="136" t="s">
        <v>49</v>
      </c>
      <c r="M123" s="136" t="s">
        <v>572</v>
      </c>
      <c r="N123" s="136" t="s">
        <v>41</v>
      </c>
      <c r="O123" s="142" t="s">
        <v>107</v>
      </c>
      <c r="P123" s="47"/>
    </row>
    <row r="124" spans="1:17" s="139" customFormat="1" ht="12.75" customHeight="1">
      <c r="A124" s="136" t="s">
        <v>537</v>
      </c>
      <c r="B124" s="136" t="s">
        <v>28</v>
      </c>
      <c r="C124" s="136" t="s">
        <v>41</v>
      </c>
      <c r="D124" s="136" t="s">
        <v>30</v>
      </c>
      <c r="E124" s="136" t="s">
        <v>129</v>
      </c>
      <c r="F124" s="47" t="s">
        <v>2208</v>
      </c>
      <c r="G124" s="136" t="s">
        <v>34</v>
      </c>
      <c r="H124" s="136" t="s">
        <v>562</v>
      </c>
      <c r="I124" s="136" t="s">
        <v>45</v>
      </c>
      <c r="J124" s="136" t="s">
        <v>34</v>
      </c>
      <c r="K124" s="141" t="s">
        <v>538</v>
      </c>
      <c r="L124" s="136" t="s">
        <v>49</v>
      </c>
      <c r="M124" s="136" t="s">
        <v>574</v>
      </c>
      <c r="N124" s="136" t="s">
        <v>41</v>
      </c>
      <c r="O124" s="142" t="s">
        <v>107</v>
      </c>
      <c r="P124" s="47"/>
    </row>
    <row r="125" spans="1:17" s="139" customFormat="1" ht="12.75" customHeight="1">
      <c r="A125" s="94" t="s">
        <v>537</v>
      </c>
      <c r="B125" s="136" t="s">
        <v>28</v>
      </c>
      <c r="C125" s="136" t="s">
        <v>41</v>
      </c>
      <c r="D125" s="136" t="s">
        <v>41</v>
      </c>
      <c r="E125" s="136" t="s">
        <v>96</v>
      </c>
      <c r="F125" s="47" t="s">
        <v>2145</v>
      </c>
      <c r="G125" s="136" t="s">
        <v>34</v>
      </c>
      <c r="H125" s="136" t="s">
        <v>34</v>
      </c>
      <c r="I125" s="136" t="s">
        <v>45</v>
      </c>
      <c r="J125" s="136" t="s">
        <v>44</v>
      </c>
      <c r="K125" s="141" t="s">
        <v>538</v>
      </c>
      <c r="L125" s="136" t="s">
        <v>49</v>
      </c>
      <c r="M125" s="136" t="s">
        <v>577</v>
      </c>
      <c r="N125" s="136" t="s">
        <v>41</v>
      </c>
      <c r="O125" s="142" t="s">
        <v>578</v>
      </c>
      <c r="P125" s="47" t="s">
        <v>232</v>
      </c>
      <c r="Q125" s="120"/>
    </row>
    <row r="126" spans="1:17" s="139" customFormat="1" ht="12.75" customHeight="1">
      <c r="A126" s="136" t="s">
        <v>537</v>
      </c>
      <c r="B126" s="136" t="s">
        <v>28</v>
      </c>
      <c r="C126" s="136" t="s">
        <v>41</v>
      </c>
      <c r="D126" s="136" t="s">
        <v>30</v>
      </c>
      <c r="E126" s="136" t="s">
        <v>581</v>
      </c>
      <c r="F126" s="136" t="s">
        <v>582</v>
      </c>
      <c r="G126" s="136" t="s">
        <v>34</v>
      </c>
      <c r="H126" s="136" t="s">
        <v>44</v>
      </c>
      <c r="I126" s="136" t="s">
        <v>45</v>
      </c>
      <c r="J126" s="136" t="s">
        <v>44</v>
      </c>
      <c r="K126" s="141" t="s">
        <v>538</v>
      </c>
      <c r="L126" s="136" t="s">
        <v>49</v>
      </c>
      <c r="M126" s="136" t="s">
        <v>585</v>
      </c>
      <c r="N126" s="136" t="s">
        <v>41</v>
      </c>
      <c r="O126" s="142" t="s">
        <v>586</v>
      </c>
      <c r="P126" s="47"/>
      <c r="Q126" s="120"/>
    </row>
    <row r="127" spans="1:17" s="139" customFormat="1" ht="12.75" customHeight="1">
      <c r="A127" s="136" t="s">
        <v>537</v>
      </c>
      <c r="B127" s="136" t="s">
        <v>28</v>
      </c>
      <c r="C127" s="136" t="s">
        <v>41</v>
      </c>
      <c r="D127" s="136" t="s">
        <v>30</v>
      </c>
      <c r="E127" s="136" t="s">
        <v>118</v>
      </c>
      <c r="F127" s="136" t="s">
        <v>120</v>
      </c>
      <c r="G127" s="136" t="s">
        <v>34</v>
      </c>
      <c r="H127" s="136" t="s">
        <v>34</v>
      </c>
      <c r="I127" s="136" t="s">
        <v>45</v>
      </c>
      <c r="J127" s="136" t="s">
        <v>34</v>
      </c>
      <c r="K127" s="141" t="s">
        <v>538</v>
      </c>
      <c r="L127" s="136" t="s">
        <v>49</v>
      </c>
      <c r="M127" s="136" t="s">
        <v>587</v>
      </c>
      <c r="N127" s="136" t="s">
        <v>41</v>
      </c>
      <c r="O127" s="142" t="s">
        <v>178</v>
      </c>
      <c r="P127" s="47"/>
      <c r="Q127" s="120"/>
    </row>
    <row r="128" spans="1:17" s="139" customFormat="1" ht="12.75" customHeight="1">
      <c r="A128" s="136" t="s">
        <v>537</v>
      </c>
      <c r="B128" s="136" t="s">
        <v>28</v>
      </c>
      <c r="C128" s="136" t="s">
        <v>41</v>
      </c>
      <c r="D128" s="136" t="s">
        <v>30</v>
      </c>
      <c r="E128" s="136" t="s">
        <v>118</v>
      </c>
      <c r="F128" s="136" t="s">
        <v>120</v>
      </c>
      <c r="G128" s="136" t="s">
        <v>34</v>
      </c>
      <c r="H128" s="136" t="s">
        <v>34</v>
      </c>
      <c r="I128" s="136" t="s">
        <v>45</v>
      </c>
      <c r="J128" s="136" t="s">
        <v>44</v>
      </c>
      <c r="K128" s="141" t="s">
        <v>538</v>
      </c>
      <c r="L128" s="136" t="s">
        <v>49</v>
      </c>
      <c r="M128" s="136" t="s">
        <v>590</v>
      </c>
      <c r="N128" s="136" t="s">
        <v>41</v>
      </c>
      <c r="O128" s="142" t="s">
        <v>178</v>
      </c>
      <c r="P128" s="47"/>
      <c r="Q128" s="120"/>
    </row>
    <row r="129" spans="1:17" s="139" customFormat="1" ht="12.75" customHeight="1">
      <c r="A129" s="136" t="s">
        <v>537</v>
      </c>
      <c r="B129" s="136" t="s">
        <v>28</v>
      </c>
      <c r="C129" s="136" t="s">
        <v>41</v>
      </c>
      <c r="D129" s="136" t="s">
        <v>30</v>
      </c>
      <c r="E129" s="136" t="s">
        <v>118</v>
      </c>
      <c r="F129" s="136" t="s">
        <v>120</v>
      </c>
      <c r="G129" s="136" t="s">
        <v>34</v>
      </c>
      <c r="H129" s="136" t="s">
        <v>34</v>
      </c>
      <c r="I129" s="136" t="s">
        <v>45</v>
      </c>
      <c r="J129" s="136" t="s">
        <v>44</v>
      </c>
      <c r="K129" s="141" t="s">
        <v>538</v>
      </c>
      <c r="L129" s="136" t="s">
        <v>49</v>
      </c>
      <c r="M129" s="136" t="s">
        <v>592</v>
      </c>
      <c r="N129" s="136" t="s">
        <v>41</v>
      </c>
      <c r="O129" s="142" t="s">
        <v>178</v>
      </c>
      <c r="P129" s="47"/>
      <c r="Q129" s="120"/>
    </row>
    <row r="130" spans="1:17" s="139" customFormat="1" ht="12.75" customHeight="1">
      <c r="A130" s="136" t="s">
        <v>537</v>
      </c>
      <c r="B130" s="136" t="s">
        <v>28</v>
      </c>
      <c r="C130" s="136" t="s">
        <v>41</v>
      </c>
      <c r="D130" s="136" t="s">
        <v>30</v>
      </c>
      <c r="E130" s="136" t="s">
        <v>118</v>
      </c>
      <c r="F130" s="136" t="s">
        <v>120</v>
      </c>
      <c r="G130" s="136" t="s">
        <v>34</v>
      </c>
      <c r="H130" s="136" t="s">
        <v>34</v>
      </c>
      <c r="I130" s="136" t="s">
        <v>45</v>
      </c>
      <c r="J130" s="136" t="s">
        <v>34</v>
      </c>
      <c r="K130" s="141" t="s">
        <v>538</v>
      </c>
      <c r="L130" s="136" t="s">
        <v>49</v>
      </c>
      <c r="M130" s="136" t="s">
        <v>594</v>
      </c>
      <c r="N130" s="136" t="s">
        <v>41</v>
      </c>
      <c r="O130" s="142" t="s">
        <v>178</v>
      </c>
      <c r="P130" s="47"/>
      <c r="Q130" s="120"/>
    </row>
    <row r="131" spans="1:17" s="139" customFormat="1" ht="12.75" customHeight="1">
      <c r="A131" s="136" t="s">
        <v>537</v>
      </c>
      <c r="B131" s="136" t="s">
        <v>28</v>
      </c>
      <c r="C131" s="136" t="s">
        <v>41</v>
      </c>
      <c r="D131" s="136" t="s">
        <v>30</v>
      </c>
      <c r="E131" s="136" t="s">
        <v>118</v>
      </c>
      <c r="F131" s="136" t="s">
        <v>120</v>
      </c>
      <c r="G131" s="136" t="s">
        <v>34</v>
      </c>
      <c r="H131" s="136" t="s">
        <v>34</v>
      </c>
      <c r="I131" s="136" t="s">
        <v>45</v>
      </c>
      <c r="J131" s="136" t="s">
        <v>44</v>
      </c>
      <c r="K131" s="141" t="s">
        <v>538</v>
      </c>
      <c r="L131" s="136" t="s">
        <v>49</v>
      </c>
      <c r="M131" s="136" t="s">
        <v>596</v>
      </c>
      <c r="N131" s="136" t="s">
        <v>41</v>
      </c>
      <c r="O131" s="142" t="s">
        <v>178</v>
      </c>
      <c r="P131" s="47"/>
      <c r="Q131" s="120"/>
    </row>
    <row r="132" spans="1:17" s="139" customFormat="1" ht="12.75" customHeight="1">
      <c r="A132" s="136" t="s">
        <v>537</v>
      </c>
      <c r="B132" s="136" t="s">
        <v>28</v>
      </c>
      <c r="C132" s="136" t="s">
        <v>41</v>
      </c>
      <c r="D132" s="136" t="s">
        <v>30</v>
      </c>
      <c r="E132" s="136" t="s">
        <v>118</v>
      </c>
      <c r="F132" s="136" t="s">
        <v>120</v>
      </c>
      <c r="G132" s="136" t="s">
        <v>34</v>
      </c>
      <c r="H132" s="136" t="s">
        <v>34</v>
      </c>
      <c r="I132" s="136" t="s">
        <v>45</v>
      </c>
      <c r="J132" s="136" t="s">
        <v>44</v>
      </c>
      <c r="K132" s="141" t="s">
        <v>538</v>
      </c>
      <c r="L132" s="136" t="s">
        <v>49</v>
      </c>
      <c r="M132" s="136" t="s">
        <v>590</v>
      </c>
      <c r="N132" s="136" t="s">
        <v>41</v>
      </c>
      <c r="O132" s="142" t="s">
        <v>178</v>
      </c>
      <c r="P132" s="47"/>
      <c r="Q132" s="120"/>
    </row>
    <row r="133" spans="1:17" s="139" customFormat="1" ht="12.75" customHeight="1">
      <c r="A133" s="136" t="s">
        <v>537</v>
      </c>
      <c r="B133" s="136" t="s">
        <v>28</v>
      </c>
      <c r="C133" s="136" t="s">
        <v>41</v>
      </c>
      <c r="D133" s="136" t="s">
        <v>30</v>
      </c>
      <c r="E133" s="136" t="s">
        <v>118</v>
      </c>
      <c r="F133" s="136" t="s">
        <v>120</v>
      </c>
      <c r="G133" s="136" t="s">
        <v>34</v>
      </c>
      <c r="H133" s="136" t="s">
        <v>34</v>
      </c>
      <c r="I133" s="136" t="s">
        <v>45</v>
      </c>
      <c r="J133" s="136" t="s">
        <v>44</v>
      </c>
      <c r="K133" s="141" t="s">
        <v>538</v>
      </c>
      <c r="L133" s="136" t="s">
        <v>49</v>
      </c>
      <c r="M133" s="136" t="s">
        <v>601</v>
      </c>
      <c r="N133" s="136" t="s">
        <v>41</v>
      </c>
      <c r="O133" s="142" t="s">
        <v>178</v>
      </c>
      <c r="P133" s="47"/>
      <c r="Q133" s="120"/>
    </row>
    <row r="134" spans="1:17" s="139" customFormat="1" ht="12.75" customHeight="1">
      <c r="A134" s="136" t="s">
        <v>537</v>
      </c>
      <c r="B134" s="136" t="s">
        <v>28</v>
      </c>
      <c r="C134" s="136" t="s">
        <v>41</v>
      </c>
      <c r="D134" s="136" t="s">
        <v>30</v>
      </c>
      <c r="E134" s="136" t="s">
        <v>118</v>
      </c>
      <c r="F134" s="136" t="s">
        <v>120</v>
      </c>
      <c r="G134" s="136" t="s">
        <v>34</v>
      </c>
      <c r="H134" s="136" t="s">
        <v>34</v>
      </c>
      <c r="I134" s="136" t="s">
        <v>45</v>
      </c>
      <c r="J134" s="136" t="s">
        <v>44</v>
      </c>
      <c r="K134" s="141" t="s">
        <v>538</v>
      </c>
      <c r="L134" s="136" t="s">
        <v>49</v>
      </c>
      <c r="M134" s="136" t="s">
        <v>601</v>
      </c>
      <c r="N134" s="136" t="s">
        <v>41</v>
      </c>
      <c r="O134" s="142" t="s">
        <v>178</v>
      </c>
      <c r="P134" s="47"/>
      <c r="Q134" s="120"/>
    </row>
    <row r="135" spans="1:17" s="139" customFormat="1" ht="12.75" customHeight="1">
      <c r="A135" s="136" t="s">
        <v>537</v>
      </c>
      <c r="B135" s="136" t="s">
        <v>28</v>
      </c>
      <c r="C135" s="136" t="s">
        <v>41</v>
      </c>
      <c r="D135" s="136" t="s">
        <v>30</v>
      </c>
      <c r="E135" s="136" t="s">
        <v>118</v>
      </c>
      <c r="F135" s="136" t="s">
        <v>120</v>
      </c>
      <c r="G135" s="136" t="s">
        <v>34</v>
      </c>
      <c r="H135" s="136" t="s">
        <v>44</v>
      </c>
      <c r="I135" s="136" t="s">
        <v>45</v>
      </c>
      <c r="J135" s="136" t="s">
        <v>44</v>
      </c>
      <c r="K135" s="141" t="s">
        <v>538</v>
      </c>
      <c r="L135" s="136" t="s">
        <v>49</v>
      </c>
      <c r="M135" s="136" t="s">
        <v>605</v>
      </c>
      <c r="N135" s="136" t="s">
        <v>41</v>
      </c>
      <c r="O135" s="142" t="s">
        <v>197</v>
      </c>
      <c r="P135" s="47"/>
      <c r="Q135" s="120"/>
    </row>
    <row r="136" spans="1:17" s="139" customFormat="1" ht="12.75" customHeight="1">
      <c r="A136" s="136" t="s">
        <v>537</v>
      </c>
      <c r="B136" s="136" t="s">
        <v>28</v>
      </c>
      <c r="C136" s="136" t="s">
        <v>41</v>
      </c>
      <c r="D136" s="136" t="s">
        <v>30</v>
      </c>
      <c r="E136" s="136" t="s">
        <v>118</v>
      </c>
      <c r="F136" s="136" t="s">
        <v>120</v>
      </c>
      <c r="G136" s="136" t="s">
        <v>34</v>
      </c>
      <c r="H136" s="136" t="s">
        <v>44</v>
      </c>
      <c r="I136" s="136" t="s">
        <v>45</v>
      </c>
      <c r="J136" s="136" t="s">
        <v>44</v>
      </c>
      <c r="K136" s="141" t="s">
        <v>538</v>
      </c>
      <c r="L136" s="136" t="s">
        <v>49</v>
      </c>
      <c r="M136" s="136" t="s">
        <v>482</v>
      </c>
      <c r="N136" s="136" t="s">
        <v>41</v>
      </c>
      <c r="O136" s="142" t="s">
        <v>197</v>
      </c>
      <c r="P136" s="47"/>
      <c r="Q136" s="120"/>
    </row>
    <row r="137" spans="1:17" s="139" customFormat="1" ht="12.75" customHeight="1">
      <c r="A137" s="136" t="s">
        <v>537</v>
      </c>
      <c r="B137" s="136" t="s">
        <v>28</v>
      </c>
      <c r="C137" s="136" t="s">
        <v>41</v>
      </c>
      <c r="D137" s="136" t="s">
        <v>30</v>
      </c>
      <c r="E137" s="136" t="s">
        <v>118</v>
      </c>
      <c r="F137" s="136" t="s">
        <v>120</v>
      </c>
      <c r="G137" s="136" t="s">
        <v>34</v>
      </c>
      <c r="H137" s="136" t="s">
        <v>44</v>
      </c>
      <c r="I137" s="136" t="s">
        <v>45</v>
      </c>
      <c r="J137" s="136" t="s">
        <v>44</v>
      </c>
      <c r="K137" s="141" t="s">
        <v>538</v>
      </c>
      <c r="L137" s="136" t="s">
        <v>49</v>
      </c>
      <c r="M137" s="136" t="s">
        <v>317</v>
      </c>
      <c r="N137" s="136" t="s">
        <v>41</v>
      </c>
      <c r="O137" s="142" t="s">
        <v>197</v>
      </c>
      <c r="P137" s="47"/>
      <c r="Q137" s="120"/>
    </row>
    <row r="138" spans="1:17" s="139" customFormat="1" ht="12.75" customHeight="1">
      <c r="A138" s="136" t="s">
        <v>537</v>
      </c>
      <c r="B138" s="136" t="s">
        <v>28</v>
      </c>
      <c r="C138" s="136" t="s">
        <v>41</v>
      </c>
      <c r="D138" s="136" t="s">
        <v>30</v>
      </c>
      <c r="E138" s="136" t="s">
        <v>118</v>
      </c>
      <c r="F138" s="136" t="s">
        <v>120</v>
      </c>
      <c r="G138" s="136" t="s">
        <v>34</v>
      </c>
      <c r="H138" s="136" t="s">
        <v>44</v>
      </c>
      <c r="I138" s="136" t="s">
        <v>45</v>
      </c>
      <c r="J138" s="136" t="s">
        <v>44</v>
      </c>
      <c r="K138" s="141" t="s">
        <v>538</v>
      </c>
      <c r="L138" s="136" t="s">
        <v>49</v>
      </c>
      <c r="M138" s="136" t="s">
        <v>317</v>
      </c>
      <c r="N138" s="136" t="s">
        <v>41</v>
      </c>
      <c r="O138" s="142" t="s">
        <v>197</v>
      </c>
      <c r="P138" s="47"/>
      <c r="Q138" s="120"/>
    </row>
    <row r="139" spans="1:17" s="139" customFormat="1" ht="12.75" customHeight="1">
      <c r="A139" s="136" t="s">
        <v>537</v>
      </c>
      <c r="B139" s="136" t="s">
        <v>28</v>
      </c>
      <c r="C139" s="136" t="s">
        <v>41</v>
      </c>
      <c r="D139" s="136" t="s">
        <v>30</v>
      </c>
      <c r="E139" s="136" t="s">
        <v>118</v>
      </c>
      <c r="F139" s="136" t="s">
        <v>120</v>
      </c>
      <c r="G139" s="136" t="s">
        <v>34</v>
      </c>
      <c r="H139" s="136" t="s">
        <v>44</v>
      </c>
      <c r="I139" s="136" t="s">
        <v>45</v>
      </c>
      <c r="J139" s="136" t="s">
        <v>44</v>
      </c>
      <c r="K139" s="141" t="s">
        <v>538</v>
      </c>
      <c r="L139" s="136" t="s">
        <v>49</v>
      </c>
      <c r="M139" s="136" t="s">
        <v>482</v>
      </c>
      <c r="N139" s="136" t="s">
        <v>41</v>
      </c>
      <c r="O139" s="142" t="s">
        <v>197</v>
      </c>
      <c r="P139" s="47"/>
      <c r="Q139" s="120"/>
    </row>
    <row r="140" spans="1:17" s="139" customFormat="1" ht="12.75" customHeight="1">
      <c r="A140" s="136" t="s">
        <v>537</v>
      </c>
      <c r="B140" s="136" t="s">
        <v>28</v>
      </c>
      <c r="C140" s="136" t="s">
        <v>41</v>
      </c>
      <c r="D140" s="136" t="s">
        <v>30</v>
      </c>
      <c r="E140" s="136" t="s">
        <v>118</v>
      </c>
      <c r="F140" s="136" t="s">
        <v>120</v>
      </c>
      <c r="G140" s="136" t="s">
        <v>34</v>
      </c>
      <c r="H140" s="136" t="s">
        <v>44</v>
      </c>
      <c r="I140" s="136" t="s">
        <v>45</v>
      </c>
      <c r="J140" s="136" t="s">
        <v>44</v>
      </c>
      <c r="K140" s="141" t="s">
        <v>538</v>
      </c>
      <c r="L140" s="136" t="s">
        <v>49</v>
      </c>
      <c r="M140" s="136" t="s">
        <v>612</v>
      </c>
      <c r="N140" s="136" t="s">
        <v>41</v>
      </c>
      <c r="O140" s="142" t="s">
        <v>197</v>
      </c>
      <c r="P140" s="47"/>
      <c r="Q140" s="120"/>
    </row>
    <row r="141" spans="1:17" s="139" customFormat="1" ht="12.75" customHeight="1">
      <c r="A141" s="136" t="s">
        <v>537</v>
      </c>
      <c r="B141" s="136" t="s">
        <v>28</v>
      </c>
      <c r="C141" s="136" t="s">
        <v>41</v>
      </c>
      <c r="D141" s="136" t="s">
        <v>30</v>
      </c>
      <c r="E141" s="136" t="s">
        <v>118</v>
      </c>
      <c r="F141" s="136" t="s">
        <v>120</v>
      </c>
      <c r="G141" s="136" t="s">
        <v>34</v>
      </c>
      <c r="H141" s="136" t="s">
        <v>44</v>
      </c>
      <c r="I141" s="136" t="s">
        <v>45</v>
      </c>
      <c r="J141" s="136" t="s">
        <v>44</v>
      </c>
      <c r="K141" s="141" t="s">
        <v>538</v>
      </c>
      <c r="L141" s="136" t="s">
        <v>49</v>
      </c>
      <c r="M141" s="136" t="s">
        <v>615</v>
      </c>
      <c r="N141" s="136" t="s">
        <v>41</v>
      </c>
      <c r="O141" s="142" t="s">
        <v>197</v>
      </c>
      <c r="P141" s="47"/>
      <c r="Q141" s="120"/>
    </row>
    <row r="142" spans="1:17" s="139" customFormat="1" ht="12.75" customHeight="1">
      <c r="A142" s="136" t="s">
        <v>537</v>
      </c>
      <c r="B142" s="136" t="s">
        <v>28</v>
      </c>
      <c r="C142" s="136" t="s">
        <v>41</v>
      </c>
      <c r="D142" s="136" t="s">
        <v>30</v>
      </c>
      <c r="E142" s="136" t="s">
        <v>118</v>
      </c>
      <c r="F142" s="136" t="s">
        <v>120</v>
      </c>
      <c r="G142" s="136" t="s">
        <v>34</v>
      </c>
      <c r="H142" s="136" t="s">
        <v>44</v>
      </c>
      <c r="I142" s="136" t="s">
        <v>45</v>
      </c>
      <c r="J142" s="136" t="s">
        <v>44</v>
      </c>
      <c r="K142" s="141" t="s">
        <v>538</v>
      </c>
      <c r="L142" s="136" t="s">
        <v>49</v>
      </c>
      <c r="M142" s="136" t="s">
        <v>617</v>
      </c>
      <c r="N142" s="136" t="s">
        <v>41</v>
      </c>
      <c r="O142" s="142" t="s">
        <v>197</v>
      </c>
      <c r="P142" s="47"/>
      <c r="Q142" s="120"/>
    </row>
    <row r="143" spans="1:17" s="139" customFormat="1" ht="12.75" customHeight="1">
      <c r="A143" s="147" t="s">
        <v>537</v>
      </c>
      <c r="B143" s="136" t="s">
        <v>28</v>
      </c>
      <c r="C143" s="136" t="s">
        <v>41</v>
      </c>
      <c r="D143" s="136" t="s">
        <v>30</v>
      </c>
      <c r="E143" s="136" t="s">
        <v>118</v>
      </c>
      <c r="F143" s="136" t="s">
        <v>120</v>
      </c>
      <c r="G143" s="136" t="s">
        <v>34</v>
      </c>
      <c r="H143" s="136" t="s">
        <v>44</v>
      </c>
      <c r="I143" s="136" t="s">
        <v>45</v>
      </c>
      <c r="J143" s="136" t="s">
        <v>44</v>
      </c>
      <c r="K143" s="141" t="s">
        <v>538</v>
      </c>
      <c r="L143" s="136" t="s">
        <v>49</v>
      </c>
      <c r="M143" s="136" t="s">
        <v>482</v>
      </c>
      <c r="N143" s="136" t="s">
        <v>41</v>
      </c>
      <c r="O143" s="142" t="s">
        <v>197</v>
      </c>
      <c r="P143" s="47"/>
      <c r="Q143" s="120"/>
    </row>
    <row r="144" spans="1:17" s="139" customFormat="1" ht="12.75" customHeight="1">
      <c r="A144" s="147" t="s">
        <v>537</v>
      </c>
      <c r="B144" s="136" t="s">
        <v>28</v>
      </c>
      <c r="C144" s="136" t="s">
        <v>41</v>
      </c>
      <c r="D144" s="136" t="s">
        <v>30</v>
      </c>
      <c r="E144" s="136" t="s">
        <v>118</v>
      </c>
      <c r="F144" s="136" t="s">
        <v>120</v>
      </c>
      <c r="G144" s="136" t="s">
        <v>34</v>
      </c>
      <c r="H144" s="136" t="s">
        <v>44</v>
      </c>
      <c r="I144" s="136" t="s">
        <v>45</v>
      </c>
      <c r="J144" s="136" t="s">
        <v>44</v>
      </c>
      <c r="K144" s="141" t="s">
        <v>538</v>
      </c>
      <c r="L144" s="136" t="s">
        <v>49</v>
      </c>
      <c r="M144" s="136" t="s">
        <v>623</v>
      </c>
      <c r="N144" s="136" t="s">
        <v>41</v>
      </c>
      <c r="O144" s="142" t="s">
        <v>197</v>
      </c>
      <c r="P144" s="47"/>
      <c r="Q144" s="120"/>
    </row>
    <row r="145" spans="1:17" s="139" customFormat="1" ht="12.75" customHeight="1">
      <c r="A145" s="147" t="s">
        <v>537</v>
      </c>
      <c r="B145" s="136" t="s">
        <v>28</v>
      </c>
      <c r="C145" s="136" t="s">
        <v>41</v>
      </c>
      <c r="D145" s="136" t="s">
        <v>30</v>
      </c>
      <c r="E145" s="136" t="s">
        <v>118</v>
      </c>
      <c r="F145" s="136" t="s">
        <v>120</v>
      </c>
      <c r="G145" s="136" t="s">
        <v>34</v>
      </c>
      <c r="H145" s="136" t="s">
        <v>34</v>
      </c>
      <c r="I145" s="136" t="s">
        <v>45</v>
      </c>
      <c r="J145" s="136" t="s">
        <v>44</v>
      </c>
      <c r="K145" s="141" t="s">
        <v>538</v>
      </c>
      <c r="L145" s="136" t="s">
        <v>49</v>
      </c>
      <c r="M145" s="136" t="s">
        <v>626</v>
      </c>
      <c r="N145" s="136" t="s">
        <v>41</v>
      </c>
      <c r="O145" s="142" t="s">
        <v>197</v>
      </c>
      <c r="P145" s="47"/>
      <c r="Q145" s="120"/>
    </row>
    <row r="146" spans="1:17" s="139" customFormat="1" ht="12.75" customHeight="1">
      <c r="A146" s="147" t="s">
        <v>537</v>
      </c>
      <c r="B146" s="136" t="s">
        <v>28</v>
      </c>
      <c r="C146" s="136" t="s">
        <v>41</v>
      </c>
      <c r="D146" s="136" t="s">
        <v>30</v>
      </c>
      <c r="E146" s="136" t="s">
        <v>118</v>
      </c>
      <c r="F146" s="136" t="s">
        <v>120</v>
      </c>
      <c r="G146" s="136" t="s">
        <v>34</v>
      </c>
      <c r="H146" s="136" t="s">
        <v>34</v>
      </c>
      <c r="I146" s="136" t="s">
        <v>45</v>
      </c>
      <c r="J146" s="136" t="s">
        <v>44</v>
      </c>
      <c r="K146" s="141" t="s">
        <v>538</v>
      </c>
      <c r="L146" s="136" t="s">
        <v>49</v>
      </c>
      <c r="M146" s="136" t="s">
        <v>628</v>
      </c>
      <c r="N146" s="136" t="s">
        <v>41</v>
      </c>
      <c r="O146" s="142" t="s">
        <v>197</v>
      </c>
      <c r="P146" s="47"/>
      <c r="Q146" s="120"/>
    </row>
    <row r="147" spans="1:17" s="139" customFormat="1" ht="12.75" customHeight="1">
      <c r="A147" s="147" t="s">
        <v>537</v>
      </c>
      <c r="B147" s="136" t="s">
        <v>28</v>
      </c>
      <c r="C147" s="136" t="s">
        <v>41</v>
      </c>
      <c r="D147" s="136" t="s">
        <v>30</v>
      </c>
      <c r="E147" s="136" t="s">
        <v>118</v>
      </c>
      <c r="F147" s="136" t="s">
        <v>120</v>
      </c>
      <c r="G147" s="136" t="s">
        <v>34</v>
      </c>
      <c r="H147" s="136" t="s">
        <v>44</v>
      </c>
      <c r="I147" s="136" t="s">
        <v>45</v>
      </c>
      <c r="J147" s="136" t="s">
        <v>44</v>
      </c>
      <c r="K147" s="141" t="s">
        <v>538</v>
      </c>
      <c r="L147" s="136" t="s">
        <v>49</v>
      </c>
      <c r="M147" s="136" t="s">
        <v>632</v>
      </c>
      <c r="N147" s="136" t="s">
        <v>41</v>
      </c>
      <c r="O147" s="142" t="s">
        <v>197</v>
      </c>
      <c r="P147" s="47"/>
      <c r="Q147" s="120"/>
    </row>
    <row r="148" spans="1:17" s="139" customFormat="1" ht="12.75" customHeight="1">
      <c r="A148" s="147" t="s">
        <v>537</v>
      </c>
      <c r="B148" s="136" t="s">
        <v>28</v>
      </c>
      <c r="C148" s="136" t="s">
        <v>41</v>
      </c>
      <c r="D148" s="136" t="s">
        <v>30</v>
      </c>
      <c r="E148" s="136" t="s">
        <v>118</v>
      </c>
      <c r="F148" s="136" t="s">
        <v>120</v>
      </c>
      <c r="G148" s="136" t="s">
        <v>34</v>
      </c>
      <c r="H148" s="136" t="s">
        <v>44</v>
      </c>
      <c r="I148" s="136" t="s">
        <v>45</v>
      </c>
      <c r="J148" s="136" t="s">
        <v>44</v>
      </c>
      <c r="K148" s="141" t="s">
        <v>538</v>
      </c>
      <c r="L148" s="136" t="s">
        <v>49</v>
      </c>
      <c r="M148" s="136" t="s">
        <v>633</v>
      </c>
      <c r="N148" s="136" t="s">
        <v>41</v>
      </c>
      <c r="O148" s="142" t="s">
        <v>197</v>
      </c>
      <c r="P148" s="47"/>
      <c r="Q148" s="120"/>
    </row>
    <row r="149" spans="1:17" s="139" customFormat="1" ht="12.75" customHeight="1">
      <c r="A149" s="192" t="s">
        <v>445</v>
      </c>
      <c r="B149" s="136" t="s">
        <v>28</v>
      </c>
      <c r="C149" s="136" t="s">
        <v>366</v>
      </c>
      <c r="D149" s="136" t="s">
        <v>286</v>
      </c>
      <c r="E149" s="136" t="s">
        <v>367</v>
      </c>
      <c r="F149" s="47" t="s">
        <v>2213</v>
      </c>
      <c r="G149" s="136" t="s">
        <v>34</v>
      </c>
      <c r="H149" s="136" t="s">
        <v>44</v>
      </c>
      <c r="I149" s="136" t="s">
        <v>45</v>
      </c>
      <c r="J149" s="136" t="s">
        <v>44</v>
      </c>
      <c r="K149" s="141" t="s">
        <v>642</v>
      </c>
      <c r="L149" s="136" t="s">
        <v>47</v>
      </c>
      <c r="M149" s="136" t="s">
        <v>643</v>
      </c>
      <c r="N149" s="136" t="s">
        <v>41</v>
      </c>
      <c r="O149" s="142" t="s">
        <v>373</v>
      </c>
    </row>
    <row r="150" spans="1:17" s="139" customFormat="1" ht="12.75" customHeight="1">
      <c r="A150" s="148" t="s">
        <v>2035</v>
      </c>
      <c r="B150" s="136" t="s">
        <v>28</v>
      </c>
      <c r="C150" s="94" t="s">
        <v>93</v>
      </c>
      <c r="D150" s="136" t="s">
        <v>94</v>
      </c>
      <c r="E150" s="136" t="s">
        <v>271</v>
      </c>
      <c r="F150" s="136" t="s">
        <v>271</v>
      </c>
      <c r="G150" s="136" t="s">
        <v>34</v>
      </c>
      <c r="H150" s="136" t="s">
        <v>44</v>
      </c>
      <c r="I150" s="136" t="s">
        <v>45</v>
      </c>
      <c r="J150" s="136" t="s">
        <v>33</v>
      </c>
      <c r="K150" s="141" t="s">
        <v>645</v>
      </c>
      <c r="L150" s="136" t="s">
        <v>33</v>
      </c>
      <c r="M150" s="136" t="s">
        <v>646</v>
      </c>
      <c r="N150" s="136" t="s">
        <v>41</v>
      </c>
      <c r="O150" s="142" t="s">
        <v>416</v>
      </c>
      <c r="P150" s="120"/>
    </row>
    <row r="151" spans="1:17" s="139" customFormat="1" ht="12.75" customHeight="1">
      <c r="A151" s="148" t="s">
        <v>2035</v>
      </c>
      <c r="B151" s="136" t="s">
        <v>28</v>
      </c>
      <c r="C151" s="94" t="s">
        <v>93</v>
      </c>
      <c r="D151" s="136" t="s">
        <v>94</v>
      </c>
      <c r="E151" s="136" t="s">
        <v>417</v>
      </c>
      <c r="F151" s="47" t="s">
        <v>2188</v>
      </c>
      <c r="G151" s="136" t="s">
        <v>34</v>
      </c>
      <c r="H151" s="136" t="s">
        <v>44</v>
      </c>
      <c r="I151" s="136" t="s">
        <v>45</v>
      </c>
      <c r="J151" s="136" t="s">
        <v>33</v>
      </c>
      <c r="K151" s="141" t="s">
        <v>645</v>
      </c>
      <c r="L151" s="136" t="s">
        <v>33</v>
      </c>
      <c r="M151" s="136" t="s">
        <v>649</v>
      </c>
      <c r="N151" s="136" t="s">
        <v>41</v>
      </c>
      <c r="O151" s="142" t="s">
        <v>416</v>
      </c>
      <c r="P151" s="120"/>
    </row>
    <row r="152" spans="1:17" s="139" customFormat="1" ht="12.75" customHeight="1">
      <c r="A152" s="148" t="s">
        <v>2035</v>
      </c>
      <c r="B152" s="136" t="s">
        <v>28</v>
      </c>
      <c r="C152" s="94" t="s">
        <v>93</v>
      </c>
      <c r="D152" s="136" t="s">
        <v>94</v>
      </c>
      <c r="E152" s="136" t="s">
        <v>108</v>
      </c>
      <c r="F152" s="136" t="s">
        <v>108</v>
      </c>
      <c r="G152" s="136" t="s">
        <v>34</v>
      </c>
      <c r="H152" s="136" t="s">
        <v>44</v>
      </c>
      <c r="I152" s="136" t="s">
        <v>45</v>
      </c>
      <c r="J152" s="136" t="s">
        <v>33</v>
      </c>
      <c r="K152" s="141" t="s">
        <v>645</v>
      </c>
      <c r="L152" s="136" t="s">
        <v>33</v>
      </c>
      <c r="M152" s="136" t="s">
        <v>651</v>
      </c>
      <c r="N152" s="136" t="s">
        <v>41</v>
      </c>
      <c r="O152" s="142" t="s">
        <v>416</v>
      </c>
      <c r="P152" s="120"/>
    </row>
    <row r="153" spans="1:17" s="139" customFormat="1" ht="12.75" customHeight="1">
      <c r="A153" s="148" t="s">
        <v>2035</v>
      </c>
      <c r="B153" s="136" t="s">
        <v>28</v>
      </c>
      <c r="C153" s="94" t="s">
        <v>93</v>
      </c>
      <c r="D153" s="136" t="s">
        <v>94</v>
      </c>
      <c r="E153" s="136" t="s">
        <v>419</v>
      </c>
      <c r="F153" s="47" t="s">
        <v>420</v>
      </c>
      <c r="G153" s="136" t="s">
        <v>34</v>
      </c>
      <c r="H153" s="136" t="s">
        <v>44</v>
      </c>
      <c r="I153" s="136" t="s">
        <v>45</v>
      </c>
      <c r="J153" s="136" t="s">
        <v>33</v>
      </c>
      <c r="K153" s="141" t="s">
        <v>645</v>
      </c>
      <c r="L153" s="136" t="s">
        <v>33</v>
      </c>
      <c r="M153" s="136" t="s">
        <v>653</v>
      </c>
      <c r="N153" s="136" t="s">
        <v>41</v>
      </c>
      <c r="O153" s="142" t="s">
        <v>416</v>
      </c>
      <c r="P153" s="120"/>
      <c r="Q153" s="49"/>
    </row>
    <row r="154" spans="1:17" s="139" customFormat="1" ht="12.75" customHeight="1">
      <c r="A154" s="148" t="s">
        <v>2035</v>
      </c>
      <c r="B154" s="136" t="s">
        <v>28</v>
      </c>
      <c r="C154" s="136" t="s">
        <v>179</v>
      </c>
      <c r="D154" s="136" t="s">
        <v>286</v>
      </c>
      <c r="E154" s="136" t="s">
        <v>129</v>
      </c>
      <c r="F154" s="47" t="s">
        <v>2202</v>
      </c>
      <c r="G154" s="136" t="s">
        <v>34</v>
      </c>
      <c r="H154" s="136" t="s">
        <v>656</v>
      </c>
      <c r="I154" s="136" t="s">
        <v>45</v>
      </c>
      <c r="J154" s="136" t="s">
        <v>33</v>
      </c>
      <c r="K154" s="141" t="s">
        <v>645</v>
      </c>
      <c r="L154" s="136" t="s">
        <v>47</v>
      </c>
      <c r="M154" s="136" t="s">
        <v>423</v>
      </c>
      <c r="N154" s="136" t="s">
        <v>41</v>
      </c>
      <c r="O154" s="142" t="s">
        <v>289</v>
      </c>
      <c r="P154" s="47"/>
      <c r="Q154" s="120"/>
    </row>
    <row r="155" spans="1:17" s="139" customFormat="1" ht="12.75" customHeight="1">
      <c r="A155" s="147" t="s">
        <v>658</v>
      </c>
      <c r="B155" s="136" t="s">
        <v>399</v>
      </c>
      <c r="C155" s="94" t="s">
        <v>29</v>
      </c>
      <c r="D155" s="136" t="s">
        <v>30</v>
      </c>
      <c r="E155" s="136" t="s">
        <v>473</v>
      </c>
      <c r="F155" s="47" t="s">
        <v>2255</v>
      </c>
      <c r="G155" s="136" t="s">
        <v>34</v>
      </c>
      <c r="H155" s="136" t="s">
        <v>44</v>
      </c>
      <c r="I155" s="136" t="s">
        <v>45</v>
      </c>
      <c r="J155" s="136" t="s">
        <v>33</v>
      </c>
      <c r="K155" s="136" t="s">
        <v>33</v>
      </c>
      <c r="L155" s="136" t="s">
        <v>47</v>
      </c>
      <c r="M155" s="136" t="s">
        <v>385</v>
      </c>
      <c r="N155" s="136" t="s">
        <v>41</v>
      </c>
      <c r="O155" s="142" t="s">
        <v>475</v>
      </c>
      <c r="P155" s="120"/>
    </row>
    <row r="156" spans="1:17" s="139" customFormat="1" ht="12.75" customHeight="1">
      <c r="A156" s="147" t="s">
        <v>658</v>
      </c>
      <c r="B156" s="136" t="s">
        <v>399</v>
      </c>
      <c r="C156" s="136" t="s">
        <v>41</v>
      </c>
      <c r="D156" s="136" t="s">
        <v>41</v>
      </c>
      <c r="E156" s="136" t="s">
        <v>96</v>
      </c>
      <c r="F156" s="47" t="s">
        <v>2145</v>
      </c>
      <c r="G156" s="136" t="s">
        <v>34</v>
      </c>
      <c r="H156" s="136" t="s">
        <v>44</v>
      </c>
      <c r="I156" s="136" t="s">
        <v>45</v>
      </c>
      <c r="J156" s="136" t="s">
        <v>33</v>
      </c>
      <c r="K156" s="136" t="s">
        <v>33</v>
      </c>
      <c r="L156" s="136" t="s">
        <v>33</v>
      </c>
      <c r="M156" s="136" t="s">
        <v>385</v>
      </c>
      <c r="N156" s="136" t="s">
        <v>41</v>
      </c>
      <c r="O156" s="142" t="s">
        <v>659</v>
      </c>
      <c r="P156" s="120"/>
    </row>
    <row r="157" spans="1:17" s="139" customFormat="1" ht="12.75" customHeight="1">
      <c r="A157" s="147" t="s">
        <v>658</v>
      </c>
      <c r="B157" s="136" t="s">
        <v>399</v>
      </c>
      <c r="C157" s="136" t="s">
        <v>41</v>
      </c>
      <c r="D157" s="136" t="s">
        <v>41</v>
      </c>
      <c r="E157" s="136" t="s">
        <v>660</v>
      </c>
      <c r="F157" s="47" t="s">
        <v>2189</v>
      </c>
      <c r="G157" s="136" t="s">
        <v>34</v>
      </c>
      <c r="H157" s="136" t="s">
        <v>44</v>
      </c>
      <c r="I157" s="136" t="s">
        <v>45</v>
      </c>
      <c r="J157" s="136" t="s">
        <v>33</v>
      </c>
      <c r="K157" s="136" t="s">
        <v>33</v>
      </c>
      <c r="L157" s="136" t="s">
        <v>33</v>
      </c>
      <c r="M157" s="136" t="s">
        <v>385</v>
      </c>
      <c r="N157" s="136" t="s">
        <v>41</v>
      </c>
      <c r="O157" s="142" t="s">
        <v>659</v>
      </c>
      <c r="P157" s="120"/>
    </row>
    <row r="158" spans="1:17" s="139" customFormat="1" ht="12.75" customHeight="1">
      <c r="A158" s="147" t="s">
        <v>658</v>
      </c>
      <c r="B158" s="136" t="s">
        <v>399</v>
      </c>
      <c r="C158" s="136" t="s">
        <v>41</v>
      </c>
      <c r="D158" s="136" t="s">
        <v>41</v>
      </c>
      <c r="E158" s="136" t="s">
        <v>661</v>
      </c>
      <c r="F158" s="47" t="s">
        <v>2190</v>
      </c>
      <c r="G158" s="136" t="s">
        <v>34</v>
      </c>
      <c r="H158" s="136" t="s">
        <v>44</v>
      </c>
      <c r="I158" s="136" t="s">
        <v>45</v>
      </c>
      <c r="J158" s="136" t="s">
        <v>33</v>
      </c>
      <c r="K158" s="136" t="s">
        <v>33</v>
      </c>
      <c r="L158" s="136" t="s">
        <v>33</v>
      </c>
      <c r="M158" s="136" t="s">
        <v>385</v>
      </c>
      <c r="N158" s="136" t="s">
        <v>41</v>
      </c>
      <c r="O158" s="142" t="s">
        <v>659</v>
      </c>
      <c r="P158" s="120"/>
    </row>
    <row r="159" spans="1:17" s="139" customFormat="1" ht="12.75" customHeight="1">
      <c r="A159" s="136" t="s">
        <v>658</v>
      </c>
      <c r="B159" s="136" t="s">
        <v>399</v>
      </c>
      <c r="C159" s="136" t="s">
        <v>41</v>
      </c>
      <c r="D159" s="136" t="s">
        <v>41</v>
      </c>
      <c r="E159" s="136" t="s">
        <v>663</v>
      </c>
      <c r="F159" s="47" t="s">
        <v>2238</v>
      </c>
      <c r="G159" s="136" t="s">
        <v>34</v>
      </c>
      <c r="H159" s="136" t="s">
        <v>44</v>
      </c>
      <c r="I159" s="136" t="s">
        <v>45</v>
      </c>
      <c r="J159" s="136" t="s">
        <v>33</v>
      </c>
      <c r="K159" s="136" t="s">
        <v>33</v>
      </c>
      <c r="L159" s="136" t="s">
        <v>33</v>
      </c>
      <c r="M159" s="136" t="s">
        <v>385</v>
      </c>
      <c r="N159" s="136" t="s">
        <v>41</v>
      </c>
      <c r="O159" s="142" t="s">
        <v>659</v>
      </c>
      <c r="P159" s="120"/>
    </row>
    <row r="160" spans="1:17" s="139" customFormat="1" ht="12.75" customHeight="1">
      <c r="A160" s="136" t="s">
        <v>658</v>
      </c>
      <c r="B160" s="136" t="s">
        <v>399</v>
      </c>
      <c r="C160" s="136" t="s">
        <v>41</v>
      </c>
      <c r="D160" s="136" t="s">
        <v>41</v>
      </c>
      <c r="E160" s="136" t="s">
        <v>664</v>
      </c>
      <c r="F160" s="47" t="s">
        <v>2270</v>
      </c>
      <c r="G160" s="136" t="s">
        <v>34</v>
      </c>
      <c r="H160" s="136" t="s">
        <v>44</v>
      </c>
      <c r="I160" s="136" t="s">
        <v>45</v>
      </c>
      <c r="J160" s="136" t="s">
        <v>33</v>
      </c>
      <c r="K160" s="136" t="s">
        <v>33</v>
      </c>
      <c r="L160" s="136" t="s">
        <v>33</v>
      </c>
      <c r="M160" s="136" t="s">
        <v>385</v>
      </c>
      <c r="N160" s="136" t="s">
        <v>41</v>
      </c>
      <c r="O160" s="142" t="s">
        <v>659</v>
      </c>
      <c r="P160" s="120"/>
    </row>
    <row r="161" spans="1:22" s="139" customFormat="1" ht="12.75" customHeight="1">
      <c r="A161" s="136" t="s">
        <v>658</v>
      </c>
      <c r="B161" s="136" t="s">
        <v>399</v>
      </c>
      <c r="C161" s="136" t="s">
        <v>667</v>
      </c>
      <c r="D161" s="136" t="s">
        <v>41</v>
      </c>
      <c r="E161" s="136" t="s">
        <v>668</v>
      </c>
      <c r="F161" s="47" t="s">
        <v>2216</v>
      </c>
      <c r="G161" s="136" t="s">
        <v>34</v>
      </c>
      <c r="H161" s="136" t="s">
        <v>44</v>
      </c>
      <c r="I161" s="136" t="s">
        <v>45</v>
      </c>
      <c r="J161" s="136" t="s">
        <v>33</v>
      </c>
      <c r="K161" s="136" t="s">
        <v>33</v>
      </c>
      <c r="L161" s="136" t="s">
        <v>33</v>
      </c>
      <c r="M161" s="136" t="s">
        <v>385</v>
      </c>
      <c r="N161" s="136" t="s">
        <v>41</v>
      </c>
      <c r="O161" s="142" t="s">
        <v>659</v>
      </c>
      <c r="P161" s="120"/>
    </row>
    <row r="162" spans="1:22" s="139" customFormat="1" ht="12.75" customHeight="1">
      <c r="A162" s="136" t="s">
        <v>658</v>
      </c>
      <c r="B162" s="136" t="s">
        <v>399</v>
      </c>
      <c r="C162" s="136" t="s">
        <v>41</v>
      </c>
      <c r="D162" s="136" t="s">
        <v>41</v>
      </c>
      <c r="E162" s="136" t="s">
        <v>670</v>
      </c>
      <c r="F162" s="136" t="s">
        <v>671</v>
      </c>
      <c r="G162" s="136" t="s">
        <v>34</v>
      </c>
      <c r="H162" s="136" t="s">
        <v>44</v>
      </c>
      <c r="I162" s="136" t="s">
        <v>45</v>
      </c>
      <c r="J162" s="136" t="s">
        <v>33</v>
      </c>
      <c r="K162" s="136" t="s">
        <v>33</v>
      </c>
      <c r="L162" s="136" t="s">
        <v>33</v>
      </c>
      <c r="M162" s="136" t="s">
        <v>385</v>
      </c>
      <c r="N162" s="136" t="s">
        <v>41</v>
      </c>
      <c r="O162" s="142" t="s">
        <v>659</v>
      </c>
      <c r="P162" s="120"/>
    </row>
    <row r="163" spans="1:22" s="139" customFormat="1" ht="12.75" customHeight="1">
      <c r="A163" s="136" t="s">
        <v>658</v>
      </c>
      <c r="B163" s="136" t="s">
        <v>399</v>
      </c>
      <c r="C163" s="94" t="s">
        <v>673</v>
      </c>
      <c r="D163" s="136" t="s">
        <v>30</v>
      </c>
      <c r="E163" s="136" t="s">
        <v>674</v>
      </c>
      <c r="F163" s="136" t="s">
        <v>674</v>
      </c>
      <c r="G163" s="136" t="s">
        <v>34</v>
      </c>
      <c r="H163" s="136" t="s">
        <v>44</v>
      </c>
      <c r="I163" s="136" t="s">
        <v>45</v>
      </c>
      <c r="J163" s="136" t="s">
        <v>33</v>
      </c>
      <c r="K163" s="136" t="s">
        <v>33</v>
      </c>
      <c r="L163" s="136" t="s">
        <v>47</v>
      </c>
      <c r="M163" s="136" t="s">
        <v>676</v>
      </c>
      <c r="N163" s="136" t="s">
        <v>41</v>
      </c>
      <c r="O163" s="142" t="s">
        <v>678</v>
      </c>
      <c r="P163" s="120"/>
      <c r="Q163" s="120"/>
    </row>
    <row r="164" spans="1:22" s="139" customFormat="1" ht="12.75" customHeight="1">
      <c r="A164" s="136" t="s">
        <v>658</v>
      </c>
      <c r="B164" s="136" t="s">
        <v>399</v>
      </c>
      <c r="C164" s="136" t="s">
        <v>29</v>
      </c>
      <c r="D164" s="136" t="s">
        <v>30</v>
      </c>
      <c r="E164" s="136" t="s">
        <v>533</v>
      </c>
      <c r="F164" s="136" t="s">
        <v>533</v>
      </c>
      <c r="G164" s="136" t="s">
        <v>34</v>
      </c>
      <c r="H164" s="136" t="s">
        <v>44</v>
      </c>
      <c r="I164" s="136" t="s">
        <v>45</v>
      </c>
      <c r="J164" s="136" t="s">
        <v>33</v>
      </c>
      <c r="K164" s="136" t="s">
        <v>33</v>
      </c>
      <c r="L164" s="136" t="s">
        <v>47</v>
      </c>
      <c r="M164" s="136" t="s">
        <v>385</v>
      </c>
      <c r="N164" s="136" t="s">
        <v>41</v>
      </c>
      <c r="O164" s="142" t="s">
        <v>534</v>
      </c>
      <c r="P164" s="120"/>
      <c r="Q164" s="120"/>
      <c r="R164" s="49"/>
      <c r="S164" s="49"/>
      <c r="T164" s="49"/>
      <c r="U164" s="49"/>
      <c r="V164" s="49"/>
    </row>
    <row r="165" spans="1:22" s="139" customFormat="1" ht="12.75" customHeight="1">
      <c r="A165" s="136" t="s">
        <v>658</v>
      </c>
      <c r="B165" s="136" t="s">
        <v>399</v>
      </c>
      <c r="C165" s="136" t="s">
        <v>29</v>
      </c>
      <c r="D165" s="136" t="s">
        <v>30</v>
      </c>
      <c r="E165" s="136" t="s">
        <v>681</v>
      </c>
      <c r="F165" s="136" t="s">
        <v>681</v>
      </c>
      <c r="G165" s="136" t="s">
        <v>34</v>
      </c>
      <c r="H165" s="136" t="s">
        <v>44</v>
      </c>
      <c r="I165" s="136" t="s">
        <v>45</v>
      </c>
      <c r="J165" s="136" t="s">
        <v>33</v>
      </c>
      <c r="K165" s="136" t="s">
        <v>33</v>
      </c>
      <c r="L165" s="136" t="s">
        <v>47</v>
      </c>
      <c r="M165" s="136" t="s">
        <v>385</v>
      </c>
      <c r="N165" s="136" t="s">
        <v>41</v>
      </c>
      <c r="O165" s="142" t="s">
        <v>534</v>
      </c>
      <c r="P165" s="120"/>
      <c r="Q165" s="120"/>
      <c r="R165" s="49"/>
      <c r="S165" s="49"/>
      <c r="T165" s="49"/>
      <c r="U165" s="49"/>
      <c r="V165" s="49"/>
    </row>
    <row r="166" spans="1:22" s="139" customFormat="1" ht="12.75" customHeight="1">
      <c r="A166" s="136" t="s">
        <v>658</v>
      </c>
      <c r="B166" s="136" t="s">
        <v>399</v>
      </c>
      <c r="C166" s="136" t="s">
        <v>29</v>
      </c>
      <c r="D166" s="136" t="s">
        <v>30</v>
      </c>
      <c r="E166" s="136" t="s">
        <v>535</v>
      </c>
      <c r="F166" s="136" t="s">
        <v>535</v>
      </c>
      <c r="G166" s="136" t="s">
        <v>34</v>
      </c>
      <c r="H166" s="136" t="s">
        <v>44</v>
      </c>
      <c r="I166" s="136" t="s">
        <v>45</v>
      </c>
      <c r="J166" s="136" t="s">
        <v>33</v>
      </c>
      <c r="K166" s="136" t="s">
        <v>33</v>
      </c>
      <c r="L166" s="136" t="s">
        <v>47</v>
      </c>
      <c r="M166" s="136" t="s">
        <v>385</v>
      </c>
      <c r="N166" s="136" t="s">
        <v>41</v>
      </c>
      <c r="O166" s="142" t="s">
        <v>534</v>
      </c>
      <c r="P166" s="120"/>
      <c r="Q166" s="120"/>
    </row>
    <row r="167" spans="1:22" s="139" customFormat="1" ht="12.75" customHeight="1">
      <c r="A167" s="146" t="s">
        <v>658</v>
      </c>
      <c r="B167" s="136" t="s">
        <v>399</v>
      </c>
      <c r="C167" s="136" t="s">
        <v>29</v>
      </c>
      <c r="D167" s="136" t="s">
        <v>30</v>
      </c>
      <c r="E167" s="136" t="s">
        <v>685</v>
      </c>
      <c r="F167" s="136" t="s">
        <v>685</v>
      </c>
      <c r="G167" s="136" t="s">
        <v>34</v>
      </c>
      <c r="H167" s="136" t="s">
        <v>44</v>
      </c>
      <c r="I167" s="136" t="s">
        <v>45</v>
      </c>
      <c r="J167" s="136" t="s">
        <v>33</v>
      </c>
      <c r="K167" s="136" t="s">
        <v>33</v>
      </c>
      <c r="L167" s="136" t="s">
        <v>47</v>
      </c>
      <c r="M167" s="136" t="s">
        <v>385</v>
      </c>
      <c r="N167" s="136" t="s">
        <v>41</v>
      </c>
      <c r="O167" s="142" t="s">
        <v>534</v>
      </c>
      <c r="P167" s="120"/>
      <c r="Q167" s="120"/>
    </row>
    <row r="168" spans="1:22" s="139" customFormat="1" ht="12.75" customHeight="1">
      <c r="A168" s="120" t="s">
        <v>658</v>
      </c>
      <c r="B168" s="120" t="s">
        <v>399</v>
      </c>
      <c r="C168" s="124" t="s">
        <v>41</v>
      </c>
      <c r="D168" s="120" t="s">
        <v>41</v>
      </c>
      <c r="E168" s="120" t="s">
        <v>404</v>
      </c>
      <c r="F168" s="47" t="s">
        <v>405</v>
      </c>
      <c r="G168" s="120" t="s">
        <v>34</v>
      </c>
      <c r="H168" s="120" t="s">
        <v>44</v>
      </c>
      <c r="I168" s="120" t="s">
        <v>45</v>
      </c>
      <c r="J168" s="120" t="s">
        <v>33</v>
      </c>
      <c r="K168" s="120" t="s">
        <v>33</v>
      </c>
      <c r="L168" s="120" t="s">
        <v>49</v>
      </c>
      <c r="M168" s="120" t="s">
        <v>385</v>
      </c>
      <c r="N168" s="120" t="s">
        <v>41</v>
      </c>
      <c r="O168" s="115" t="s">
        <v>2040</v>
      </c>
      <c r="P168" s="120" t="s">
        <v>690</v>
      </c>
    </row>
    <row r="169" spans="1:22" s="139" customFormat="1" ht="12.75" customHeight="1">
      <c r="A169" s="120" t="s">
        <v>658</v>
      </c>
      <c r="B169" s="136" t="s">
        <v>399</v>
      </c>
      <c r="C169" s="136" t="s">
        <v>41</v>
      </c>
      <c r="D169" s="136" t="s">
        <v>30</v>
      </c>
      <c r="E169" s="136" t="s">
        <v>691</v>
      </c>
      <c r="F169" s="136" t="s">
        <v>691</v>
      </c>
      <c r="G169" s="136" t="s">
        <v>34</v>
      </c>
      <c r="H169" s="136" t="s">
        <v>34</v>
      </c>
      <c r="I169" s="136" t="s">
        <v>45</v>
      </c>
      <c r="J169" s="136" t="s">
        <v>33</v>
      </c>
      <c r="K169" s="136" t="s">
        <v>33</v>
      </c>
      <c r="L169" s="136" t="s">
        <v>47</v>
      </c>
      <c r="M169" s="136" t="s">
        <v>385</v>
      </c>
      <c r="N169" s="136" t="s">
        <v>41</v>
      </c>
      <c r="O169" s="142" t="s">
        <v>694</v>
      </c>
      <c r="P169" s="120"/>
    </row>
    <row r="170" spans="1:22" s="139" customFormat="1" ht="12.75" customHeight="1">
      <c r="A170" s="120" t="s">
        <v>658</v>
      </c>
      <c r="B170" s="136" t="s">
        <v>399</v>
      </c>
      <c r="C170" s="136" t="s">
        <v>41</v>
      </c>
      <c r="D170" s="136" t="s">
        <v>30</v>
      </c>
      <c r="E170" s="136" t="s">
        <v>695</v>
      </c>
      <c r="F170" s="136" t="s">
        <v>696</v>
      </c>
      <c r="G170" s="136" t="s">
        <v>34</v>
      </c>
      <c r="H170" s="136" t="s">
        <v>34</v>
      </c>
      <c r="I170" s="136" t="s">
        <v>45</v>
      </c>
      <c r="J170" s="136" t="s">
        <v>33</v>
      </c>
      <c r="K170" s="136" t="s">
        <v>33</v>
      </c>
      <c r="L170" s="136" t="s">
        <v>47</v>
      </c>
      <c r="M170" s="136" t="s">
        <v>385</v>
      </c>
      <c r="N170" s="136" t="s">
        <v>41</v>
      </c>
      <c r="O170" s="142" t="s">
        <v>694</v>
      </c>
      <c r="P170" s="120"/>
    </row>
    <row r="171" spans="1:22" s="139" customFormat="1" ht="12.75" customHeight="1">
      <c r="A171" s="120" t="s">
        <v>658</v>
      </c>
      <c r="B171" s="136" t="s">
        <v>399</v>
      </c>
      <c r="C171" s="136" t="s">
        <v>41</v>
      </c>
      <c r="D171" s="136" t="s">
        <v>30</v>
      </c>
      <c r="E171" s="136" t="s">
        <v>697</v>
      </c>
      <c r="F171" s="136" t="s">
        <v>697</v>
      </c>
      <c r="G171" s="136" t="s">
        <v>34</v>
      </c>
      <c r="H171" s="136" t="s">
        <v>34</v>
      </c>
      <c r="I171" s="136" t="s">
        <v>45</v>
      </c>
      <c r="J171" s="136" t="s">
        <v>33</v>
      </c>
      <c r="K171" s="136" t="s">
        <v>33</v>
      </c>
      <c r="L171" s="136" t="s">
        <v>47</v>
      </c>
      <c r="M171" s="136" t="s">
        <v>385</v>
      </c>
      <c r="N171" s="136" t="s">
        <v>41</v>
      </c>
      <c r="O171" s="142" t="s">
        <v>694</v>
      </c>
      <c r="P171" s="120"/>
    </row>
    <row r="172" spans="1:22" s="139" customFormat="1" ht="12.75" customHeight="1">
      <c r="A172" s="144" t="s">
        <v>658</v>
      </c>
      <c r="B172" s="136" t="s">
        <v>399</v>
      </c>
      <c r="C172" s="136" t="s">
        <v>41</v>
      </c>
      <c r="D172" s="136" t="s">
        <v>30</v>
      </c>
      <c r="E172" s="136" t="s">
        <v>699</v>
      </c>
      <c r="F172" s="47" t="s">
        <v>2195</v>
      </c>
      <c r="G172" s="136" t="s">
        <v>34</v>
      </c>
      <c r="H172" s="136" t="s">
        <v>34</v>
      </c>
      <c r="I172" s="136" t="s">
        <v>45</v>
      </c>
      <c r="J172" s="136" t="s">
        <v>33</v>
      </c>
      <c r="K172" s="136" t="s">
        <v>33</v>
      </c>
      <c r="L172" s="136" t="s">
        <v>47</v>
      </c>
      <c r="M172" s="136" t="s">
        <v>385</v>
      </c>
      <c r="N172" s="136" t="s">
        <v>41</v>
      </c>
      <c r="O172" s="142" t="s">
        <v>694</v>
      </c>
      <c r="P172" s="120"/>
    </row>
    <row r="173" spans="1:22" s="139" customFormat="1" ht="12.75" customHeight="1">
      <c r="A173" s="144" t="s">
        <v>658</v>
      </c>
      <c r="B173" s="136" t="s">
        <v>399</v>
      </c>
      <c r="C173" s="136" t="s">
        <v>41</v>
      </c>
      <c r="D173" s="136" t="s">
        <v>30</v>
      </c>
      <c r="E173" s="136" t="s">
        <v>252</v>
      </c>
      <c r="F173" s="136" t="s">
        <v>252</v>
      </c>
      <c r="G173" s="136" t="s">
        <v>34</v>
      </c>
      <c r="H173" s="136" t="s">
        <v>34</v>
      </c>
      <c r="I173" s="136" t="s">
        <v>45</v>
      </c>
      <c r="J173" s="136" t="s">
        <v>33</v>
      </c>
      <c r="K173" s="136" t="s">
        <v>33</v>
      </c>
      <c r="L173" s="136" t="s">
        <v>47</v>
      </c>
      <c r="M173" s="136" t="s">
        <v>385</v>
      </c>
      <c r="N173" s="136" t="s">
        <v>41</v>
      </c>
      <c r="O173" s="142" t="s">
        <v>694</v>
      </c>
      <c r="P173" s="120"/>
    </row>
    <row r="174" spans="1:22" s="139" customFormat="1" ht="12.75" customHeight="1">
      <c r="A174" s="144" t="s">
        <v>658</v>
      </c>
      <c r="B174" s="136" t="s">
        <v>399</v>
      </c>
      <c r="C174" s="136" t="s">
        <v>41</v>
      </c>
      <c r="D174" s="136" t="s">
        <v>30</v>
      </c>
      <c r="E174" s="136" t="s">
        <v>700</v>
      </c>
      <c r="F174" s="136" t="s">
        <v>700</v>
      </c>
      <c r="G174" s="136" t="s">
        <v>34</v>
      </c>
      <c r="H174" s="136" t="s">
        <v>34</v>
      </c>
      <c r="I174" s="136" t="s">
        <v>45</v>
      </c>
      <c r="J174" s="136" t="s">
        <v>33</v>
      </c>
      <c r="K174" s="136" t="s">
        <v>33</v>
      </c>
      <c r="L174" s="136" t="s">
        <v>47</v>
      </c>
      <c r="M174" s="136" t="s">
        <v>385</v>
      </c>
      <c r="N174" s="136" t="s">
        <v>41</v>
      </c>
      <c r="O174" s="142" t="s">
        <v>694</v>
      </c>
      <c r="P174" s="120"/>
    </row>
    <row r="175" spans="1:22" s="139" customFormat="1" ht="12.75" customHeight="1">
      <c r="A175" s="144" t="s">
        <v>658</v>
      </c>
      <c r="B175" s="136" t="s">
        <v>399</v>
      </c>
      <c r="C175" s="136" t="s">
        <v>41</v>
      </c>
      <c r="D175" s="136" t="s">
        <v>30</v>
      </c>
      <c r="E175" s="136" t="s">
        <v>703</v>
      </c>
      <c r="F175" s="136" t="s">
        <v>704</v>
      </c>
      <c r="G175" s="136" t="s">
        <v>34</v>
      </c>
      <c r="H175" s="136" t="s">
        <v>34</v>
      </c>
      <c r="I175" s="136" t="s">
        <v>45</v>
      </c>
      <c r="J175" s="136" t="s">
        <v>33</v>
      </c>
      <c r="K175" s="136" t="s">
        <v>33</v>
      </c>
      <c r="L175" s="136" t="s">
        <v>47</v>
      </c>
      <c r="M175" s="136" t="s">
        <v>385</v>
      </c>
      <c r="N175" s="136" t="s">
        <v>41</v>
      </c>
      <c r="O175" s="142" t="s">
        <v>694</v>
      </c>
      <c r="P175" s="120"/>
    </row>
    <row r="176" spans="1:22" s="139" customFormat="1" ht="12.75" customHeight="1">
      <c r="A176" s="144" t="s">
        <v>658</v>
      </c>
      <c r="B176" s="136" t="s">
        <v>399</v>
      </c>
      <c r="C176" s="136" t="s">
        <v>41</v>
      </c>
      <c r="D176" s="136" t="s">
        <v>30</v>
      </c>
      <c r="E176" s="136" t="s">
        <v>705</v>
      </c>
      <c r="F176" s="136" t="s">
        <v>706</v>
      </c>
      <c r="G176" s="136" t="s">
        <v>34</v>
      </c>
      <c r="H176" s="136" t="s">
        <v>34</v>
      </c>
      <c r="I176" s="136" t="s">
        <v>45</v>
      </c>
      <c r="J176" s="136" t="s">
        <v>33</v>
      </c>
      <c r="K176" s="136" t="s">
        <v>33</v>
      </c>
      <c r="L176" s="136" t="s">
        <v>47</v>
      </c>
      <c r="M176" s="136" t="s">
        <v>385</v>
      </c>
      <c r="N176" s="136" t="s">
        <v>41</v>
      </c>
      <c r="O176" s="142" t="s">
        <v>694</v>
      </c>
      <c r="P176" s="120"/>
    </row>
    <row r="177" spans="1:17" s="139" customFormat="1" ht="12.75" customHeight="1">
      <c r="A177" s="120" t="s">
        <v>658</v>
      </c>
      <c r="B177" s="136" t="s">
        <v>399</v>
      </c>
      <c r="C177" s="136" t="s">
        <v>41</v>
      </c>
      <c r="D177" s="136" t="s">
        <v>30</v>
      </c>
      <c r="E177" s="136" t="s">
        <v>108</v>
      </c>
      <c r="F177" s="136" t="s">
        <v>108</v>
      </c>
      <c r="G177" s="136" t="s">
        <v>34</v>
      </c>
      <c r="H177" s="136" t="s">
        <v>34</v>
      </c>
      <c r="I177" s="136" t="s">
        <v>45</v>
      </c>
      <c r="J177" s="136" t="s">
        <v>33</v>
      </c>
      <c r="K177" s="136" t="s">
        <v>33</v>
      </c>
      <c r="L177" s="136" t="s">
        <v>47</v>
      </c>
      <c r="M177" s="136" t="s">
        <v>385</v>
      </c>
      <c r="N177" s="136" t="s">
        <v>41</v>
      </c>
      <c r="O177" s="142" t="s">
        <v>694</v>
      </c>
      <c r="P177" s="120"/>
    </row>
    <row r="178" spans="1:17" s="139" customFormat="1" ht="12.75" customHeight="1">
      <c r="A178" s="120" t="s">
        <v>658</v>
      </c>
      <c r="B178" s="136" t="s">
        <v>399</v>
      </c>
      <c r="C178" s="136" t="s">
        <v>41</v>
      </c>
      <c r="D178" s="136" t="s">
        <v>30</v>
      </c>
      <c r="E178" s="136" t="s">
        <v>710</v>
      </c>
      <c r="F178" s="136" t="s">
        <v>710</v>
      </c>
      <c r="G178" s="136" t="s">
        <v>34</v>
      </c>
      <c r="H178" s="136" t="s">
        <v>34</v>
      </c>
      <c r="I178" s="136" t="s">
        <v>45</v>
      </c>
      <c r="J178" s="136" t="s">
        <v>33</v>
      </c>
      <c r="K178" s="136" t="s">
        <v>33</v>
      </c>
      <c r="L178" s="136" t="s">
        <v>47</v>
      </c>
      <c r="M178" s="136" t="s">
        <v>385</v>
      </c>
      <c r="N178" s="136" t="s">
        <v>41</v>
      </c>
      <c r="O178" s="142" t="s">
        <v>694</v>
      </c>
      <c r="P178" s="120"/>
      <c r="Q178" s="49"/>
    </row>
    <row r="179" spans="1:17" s="139" customFormat="1" ht="12.75" customHeight="1">
      <c r="A179" s="120" t="s">
        <v>658</v>
      </c>
      <c r="B179" s="136" t="s">
        <v>399</v>
      </c>
      <c r="C179" s="136" t="s">
        <v>41</v>
      </c>
      <c r="D179" s="136" t="s">
        <v>30</v>
      </c>
      <c r="E179" s="136" t="s">
        <v>713</v>
      </c>
      <c r="F179" s="136" t="s">
        <v>713</v>
      </c>
      <c r="G179" s="136" t="s">
        <v>34</v>
      </c>
      <c r="H179" s="136" t="s">
        <v>34</v>
      </c>
      <c r="I179" s="136" t="s">
        <v>45</v>
      </c>
      <c r="J179" s="136" t="s">
        <v>33</v>
      </c>
      <c r="K179" s="136" t="s">
        <v>33</v>
      </c>
      <c r="L179" s="136" t="s">
        <v>47</v>
      </c>
      <c r="M179" s="136" t="s">
        <v>385</v>
      </c>
      <c r="N179" s="136" t="s">
        <v>41</v>
      </c>
      <c r="O179" s="142" t="s">
        <v>694</v>
      </c>
      <c r="P179" s="120"/>
    </row>
    <row r="180" spans="1:17" s="139" customFormat="1" ht="12.75" customHeight="1">
      <c r="A180" s="120" t="s">
        <v>658</v>
      </c>
      <c r="B180" s="136" t="s">
        <v>399</v>
      </c>
      <c r="C180" s="136" t="s">
        <v>41</v>
      </c>
      <c r="D180" s="136" t="s">
        <v>30</v>
      </c>
      <c r="E180" s="136" t="s">
        <v>715</v>
      </c>
      <c r="F180" s="136" t="s">
        <v>715</v>
      </c>
      <c r="G180" s="136" t="s">
        <v>34</v>
      </c>
      <c r="H180" s="136" t="s">
        <v>34</v>
      </c>
      <c r="I180" s="136" t="s">
        <v>45</v>
      </c>
      <c r="J180" s="136" t="s">
        <v>33</v>
      </c>
      <c r="K180" s="136" t="s">
        <v>33</v>
      </c>
      <c r="L180" s="136" t="s">
        <v>47</v>
      </c>
      <c r="M180" s="136" t="s">
        <v>385</v>
      </c>
      <c r="N180" s="136" t="s">
        <v>41</v>
      </c>
      <c r="O180" s="142" t="s">
        <v>694</v>
      </c>
      <c r="P180" s="120"/>
    </row>
    <row r="181" spans="1:17" s="139" customFormat="1" ht="12.75" customHeight="1">
      <c r="A181" s="120" t="s">
        <v>658</v>
      </c>
      <c r="B181" s="136" t="s">
        <v>399</v>
      </c>
      <c r="C181" s="136" t="s">
        <v>41</v>
      </c>
      <c r="D181" s="136" t="s">
        <v>30</v>
      </c>
      <c r="E181" s="136" t="s">
        <v>717</v>
      </c>
      <c r="F181" s="136" t="s">
        <v>717</v>
      </c>
      <c r="G181" s="136" t="s">
        <v>34</v>
      </c>
      <c r="H181" s="136" t="s">
        <v>34</v>
      </c>
      <c r="I181" s="136" t="s">
        <v>45</v>
      </c>
      <c r="J181" s="136" t="s">
        <v>33</v>
      </c>
      <c r="K181" s="136" t="s">
        <v>33</v>
      </c>
      <c r="L181" s="136" t="s">
        <v>47</v>
      </c>
      <c r="M181" s="136" t="s">
        <v>385</v>
      </c>
      <c r="N181" s="136" t="s">
        <v>41</v>
      </c>
      <c r="O181" s="142" t="s">
        <v>694</v>
      </c>
      <c r="P181" s="120"/>
    </row>
    <row r="182" spans="1:17" s="139" customFormat="1" ht="12.75" customHeight="1">
      <c r="A182" s="120" t="s">
        <v>658</v>
      </c>
      <c r="B182" s="136" t="s">
        <v>399</v>
      </c>
      <c r="C182" s="136" t="s">
        <v>41</v>
      </c>
      <c r="D182" s="136" t="s">
        <v>30</v>
      </c>
      <c r="E182" s="136" t="s">
        <v>720</v>
      </c>
      <c r="F182" s="47" t="s">
        <v>2185</v>
      </c>
      <c r="G182" s="136" t="s">
        <v>34</v>
      </c>
      <c r="H182" s="136" t="s">
        <v>34</v>
      </c>
      <c r="I182" s="136" t="s">
        <v>45</v>
      </c>
      <c r="J182" s="136" t="s">
        <v>33</v>
      </c>
      <c r="K182" s="136" t="s">
        <v>33</v>
      </c>
      <c r="L182" s="136" t="s">
        <v>47</v>
      </c>
      <c r="M182" s="136" t="s">
        <v>385</v>
      </c>
      <c r="N182" s="136" t="s">
        <v>41</v>
      </c>
      <c r="O182" s="142" t="s">
        <v>694</v>
      </c>
      <c r="P182" s="120"/>
    </row>
    <row r="183" spans="1:17" s="139" customFormat="1" ht="12.75" customHeight="1">
      <c r="A183" s="120" t="s">
        <v>658</v>
      </c>
      <c r="B183" s="136" t="s">
        <v>399</v>
      </c>
      <c r="C183" s="136" t="s">
        <v>41</v>
      </c>
      <c r="D183" s="136" t="s">
        <v>30</v>
      </c>
      <c r="E183" s="136" t="s">
        <v>169</v>
      </c>
      <c r="F183" s="136" t="s">
        <v>169</v>
      </c>
      <c r="G183" s="136" t="s">
        <v>34</v>
      </c>
      <c r="H183" s="136" t="s">
        <v>34</v>
      </c>
      <c r="I183" s="136" t="s">
        <v>45</v>
      </c>
      <c r="J183" s="136" t="s">
        <v>33</v>
      </c>
      <c r="K183" s="136" t="s">
        <v>33</v>
      </c>
      <c r="L183" s="136" t="s">
        <v>47</v>
      </c>
      <c r="M183" s="136" t="s">
        <v>385</v>
      </c>
      <c r="N183" s="136" t="s">
        <v>41</v>
      </c>
      <c r="O183" s="142" t="s">
        <v>694</v>
      </c>
      <c r="P183" s="120"/>
    </row>
    <row r="184" spans="1:17" s="139" customFormat="1" ht="12.75" customHeight="1">
      <c r="A184" s="120" t="s">
        <v>658</v>
      </c>
      <c r="B184" s="136" t="s">
        <v>399</v>
      </c>
      <c r="C184" s="136" t="s">
        <v>41</v>
      </c>
      <c r="D184" s="136" t="s">
        <v>30</v>
      </c>
      <c r="E184" s="136" t="s">
        <v>722</v>
      </c>
      <c r="F184" s="136" t="s">
        <v>723</v>
      </c>
      <c r="G184" s="136" t="s">
        <v>34</v>
      </c>
      <c r="H184" s="136" t="s">
        <v>34</v>
      </c>
      <c r="I184" s="136" t="s">
        <v>45</v>
      </c>
      <c r="J184" s="136" t="s">
        <v>33</v>
      </c>
      <c r="K184" s="136" t="s">
        <v>33</v>
      </c>
      <c r="L184" s="136" t="s">
        <v>47</v>
      </c>
      <c r="M184" s="136" t="s">
        <v>385</v>
      </c>
      <c r="N184" s="136" t="s">
        <v>41</v>
      </c>
      <c r="O184" s="142" t="s">
        <v>694</v>
      </c>
      <c r="P184" s="120"/>
    </row>
    <row r="185" spans="1:17" s="139" customFormat="1" ht="12.75" customHeight="1">
      <c r="A185" s="148" t="s">
        <v>2124</v>
      </c>
      <c r="B185" s="136" t="s">
        <v>399</v>
      </c>
      <c r="C185" s="136" t="s">
        <v>41</v>
      </c>
      <c r="D185" s="136" t="s">
        <v>30</v>
      </c>
      <c r="E185" s="136" t="s">
        <v>691</v>
      </c>
      <c r="F185" s="136" t="s">
        <v>691</v>
      </c>
      <c r="G185" s="136" t="s">
        <v>34</v>
      </c>
      <c r="H185" s="136" t="s">
        <v>34</v>
      </c>
      <c r="I185" s="136" t="s">
        <v>45</v>
      </c>
      <c r="J185" s="136" t="s">
        <v>33</v>
      </c>
      <c r="K185" s="136" t="s">
        <v>33</v>
      </c>
      <c r="L185" s="136" t="s">
        <v>47</v>
      </c>
      <c r="M185" s="136" t="s">
        <v>385</v>
      </c>
      <c r="N185" s="136" t="s">
        <v>41</v>
      </c>
      <c r="O185" s="142" t="s">
        <v>694</v>
      </c>
      <c r="P185" s="120"/>
    </row>
    <row r="186" spans="1:17" s="139" customFormat="1" ht="12.75" customHeight="1">
      <c r="A186" s="148" t="s">
        <v>2124</v>
      </c>
      <c r="B186" s="136" t="s">
        <v>399</v>
      </c>
      <c r="C186" s="136" t="s">
        <v>41</v>
      </c>
      <c r="D186" s="136" t="s">
        <v>30</v>
      </c>
      <c r="E186" s="136" t="s">
        <v>695</v>
      </c>
      <c r="F186" s="136" t="s">
        <v>696</v>
      </c>
      <c r="G186" s="136" t="s">
        <v>34</v>
      </c>
      <c r="H186" s="136" t="s">
        <v>34</v>
      </c>
      <c r="I186" s="136" t="s">
        <v>45</v>
      </c>
      <c r="J186" s="136" t="s">
        <v>33</v>
      </c>
      <c r="K186" s="136" t="s">
        <v>33</v>
      </c>
      <c r="L186" s="136" t="s">
        <v>47</v>
      </c>
      <c r="M186" s="136" t="s">
        <v>385</v>
      </c>
      <c r="N186" s="136" t="s">
        <v>41</v>
      </c>
      <c r="O186" s="142" t="s">
        <v>694</v>
      </c>
      <c r="P186" s="120"/>
    </row>
    <row r="187" spans="1:17" s="139" customFormat="1" ht="12.75" customHeight="1">
      <c r="A187" s="148" t="s">
        <v>2124</v>
      </c>
      <c r="B187" s="136" t="s">
        <v>399</v>
      </c>
      <c r="C187" s="136" t="s">
        <v>41</v>
      </c>
      <c r="D187" s="136" t="s">
        <v>30</v>
      </c>
      <c r="E187" s="136" t="s">
        <v>697</v>
      </c>
      <c r="F187" s="136" t="s">
        <v>697</v>
      </c>
      <c r="G187" s="136" t="s">
        <v>34</v>
      </c>
      <c r="H187" s="136" t="s">
        <v>34</v>
      </c>
      <c r="I187" s="136" t="s">
        <v>45</v>
      </c>
      <c r="J187" s="136" t="s">
        <v>33</v>
      </c>
      <c r="K187" s="136" t="s">
        <v>33</v>
      </c>
      <c r="L187" s="136" t="s">
        <v>47</v>
      </c>
      <c r="M187" s="136" t="s">
        <v>385</v>
      </c>
      <c r="N187" s="136" t="s">
        <v>41</v>
      </c>
      <c r="O187" s="142" t="s">
        <v>694</v>
      </c>
      <c r="P187" s="120"/>
    </row>
    <row r="188" spans="1:17" s="139" customFormat="1" ht="12.75" customHeight="1">
      <c r="A188" s="148" t="s">
        <v>2124</v>
      </c>
      <c r="B188" s="136" t="s">
        <v>399</v>
      </c>
      <c r="C188" s="136" t="s">
        <v>41</v>
      </c>
      <c r="D188" s="136" t="s">
        <v>30</v>
      </c>
      <c r="E188" s="136" t="s">
        <v>699</v>
      </c>
      <c r="F188" s="47" t="s">
        <v>2195</v>
      </c>
      <c r="G188" s="136" t="s">
        <v>34</v>
      </c>
      <c r="H188" s="136" t="s">
        <v>34</v>
      </c>
      <c r="I188" s="136" t="s">
        <v>45</v>
      </c>
      <c r="J188" s="136" t="s">
        <v>33</v>
      </c>
      <c r="K188" s="136" t="s">
        <v>33</v>
      </c>
      <c r="L188" s="136" t="s">
        <v>47</v>
      </c>
      <c r="M188" s="136" t="s">
        <v>385</v>
      </c>
      <c r="N188" s="136" t="s">
        <v>41</v>
      </c>
      <c r="O188" s="142" t="s">
        <v>694</v>
      </c>
      <c r="P188" s="120"/>
    </row>
    <row r="189" spans="1:17" s="139" customFormat="1" ht="12.75" customHeight="1">
      <c r="A189" s="148" t="s">
        <v>2124</v>
      </c>
      <c r="B189" s="136" t="s">
        <v>399</v>
      </c>
      <c r="C189" s="136" t="s">
        <v>41</v>
      </c>
      <c r="D189" s="136" t="s">
        <v>30</v>
      </c>
      <c r="E189" s="136" t="s">
        <v>252</v>
      </c>
      <c r="F189" s="136" t="s">
        <v>252</v>
      </c>
      <c r="G189" s="136" t="s">
        <v>34</v>
      </c>
      <c r="H189" s="136" t="s">
        <v>34</v>
      </c>
      <c r="I189" s="136" t="s">
        <v>45</v>
      </c>
      <c r="J189" s="136" t="s">
        <v>33</v>
      </c>
      <c r="K189" s="136" t="s">
        <v>33</v>
      </c>
      <c r="L189" s="136" t="s">
        <v>47</v>
      </c>
      <c r="M189" s="136" t="s">
        <v>385</v>
      </c>
      <c r="N189" s="136" t="s">
        <v>41</v>
      </c>
      <c r="O189" s="142" t="s">
        <v>694</v>
      </c>
      <c r="P189" s="120"/>
    </row>
    <row r="190" spans="1:17" s="139" customFormat="1" ht="12.75" customHeight="1">
      <c r="A190" s="148" t="s">
        <v>2124</v>
      </c>
      <c r="B190" s="136" t="s">
        <v>399</v>
      </c>
      <c r="C190" s="136" t="s">
        <v>41</v>
      </c>
      <c r="D190" s="136" t="s">
        <v>30</v>
      </c>
      <c r="E190" s="136" t="s">
        <v>700</v>
      </c>
      <c r="F190" s="136" t="s">
        <v>700</v>
      </c>
      <c r="G190" s="136" t="s">
        <v>34</v>
      </c>
      <c r="H190" s="136" t="s">
        <v>34</v>
      </c>
      <c r="I190" s="136" t="s">
        <v>45</v>
      </c>
      <c r="J190" s="136" t="s">
        <v>33</v>
      </c>
      <c r="K190" s="136" t="s">
        <v>33</v>
      </c>
      <c r="L190" s="136" t="s">
        <v>47</v>
      </c>
      <c r="M190" s="136" t="s">
        <v>385</v>
      </c>
      <c r="N190" s="136" t="s">
        <v>41</v>
      </c>
      <c r="O190" s="142" t="s">
        <v>694</v>
      </c>
      <c r="P190" s="120"/>
    </row>
    <row r="191" spans="1:17" s="139" customFormat="1" ht="12.75" customHeight="1">
      <c r="A191" s="148" t="s">
        <v>2124</v>
      </c>
      <c r="B191" s="136" t="s">
        <v>399</v>
      </c>
      <c r="C191" s="136" t="s">
        <v>41</v>
      </c>
      <c r="D191" s="136" t="s">
        <v>30</v>
      </c>
      <c r="E191" s="136" t="s">
        <v>703</v>
      </c>
      <c r="F191" s="136" t="s">
        <v>704</v>
      </c>
      <c r="G191" s="136" t="s">
        <v>34</v>
      </c>
      <c r="H191" s="136" t="s">
        <v>34</v>
      </c>
      <c r="I191" s="136" t="s">
        <v>45</v>
      </c>
      <c r="J191" s="136" t="s">
        <v>33</v>
      </c>
      <c r="K191" s="136" t="s">
        <v>33</v>
      </c>
      <c r="L191" s="136" t="s">
        <v>47</v>
      </c>
      <c r="M191" s="136" t="s">
        <v>385</v>
      </c>
      <c r="N191" s="136" t="s">
        <v>41</v>
      </c>
      <c r="O191" s="142" t="s">
        <v>694</v>
      </c>
      <c r="P191" s="120"/>
    </row>
    <row r="192" spans="1:17" s="139" customFormat="1" ht="12.75" customHeight="1">
      <c r="A192" s="148" t="s">
        <v>2124</v>
      </c>
      <c r="B192" s="136" t="s">
        <v>399</v>
      </c>
      <c r="C192" s="136" t="s">
        <v>41</v>
      </c>
      <c r="D192" s="136" t="s">
        <v>30</v>
      </c>
      <c r="E192" s="136" t="s">
        <v>705</v>
      </c>
      <c r="F192" s="136" t="s">
        <v>706</v>
      </c>
      <c r="G192" s="136" t="s">
        <v>34</v>
      </c>
      <c r="H192" s="136" t="s">
        <v>34</v>
      </c>
      <c r="I192" s="136" t="s">
        <v>45</v>
      </c>
      <c r="J192" s="136" t="s">
        <v>33</v>
      </c>
      <c r="K192" s="136" t="s">
        <v>33</v>
      </c>
      <c r="L192" s="136" t="s">
        <v>47</v>
      </c>
      <c r="M192" s="136" t="s">
        <v>385</v>
      </c>
      <c r="N192" s="136" t="s">
        <v>41</v>
      </c>
      <c r="O192" s="142" t="s">
        <v>694</v>
      </c>
      <c r="P192" s="120"/>
    </row>
    <row r="193" spans="1:16" s="139" customFormat="1" ht="12.75" customHeight="1">
      <c r="A193" s="148" t="s">
        <v>2124</v>
      </c>
      <c r="B193" s="136" t="s">
        <v>399</v>
      </c>
      <c r="C193" s="136" t="s">
        <v>41</v>
      </c>
      <c r="D193" s="136" t="s">
        <v>30</v>
      </c>
      <c r="E193" s="136" t="s">
        <v>108</v>
      </c>
      <c r="F193" s="136" t="s">
        <v>108</v>
      </c>
      <c r="G193" s="136" t="s">
        <v>34</v>
      </c>
      <c r="H193" s="136" t="s">
        <v>34</v>
      </c>
      <c r="I193" s="136" t="s">
        <v>45</v>
      </c>
      <c r="J193" s="136" t="s">
        <v>33</v>
      </c>
      <c r="K193" s="136" t="s">
        <v>33</v>
      </c>
      <c r="L193" s="136" t="s">
        <v>47</v>
      </c>
      <c r="M193" s="136" t="s">
        <v>385</v>
      </c>
      <c r="N193" s="136" t="s">
        <v>41</v>
      </c>
      <c r="O193" s="142" t="s">
        <v>694</v>
      </c>
      <c r="P193" s="120"/>
    </row>
    <row r="194" spans="1:16" s="139" customFormat="1" ht="12.75" customHeight="1">
      <c r="A194" s="148" t="s">
        <v>2124</v>
      </c>
      <c r="B194" s="136" t="s">
        <v>399</v>
      </c>
      <c r="C194" s="136" t="s">
        <v>41</v>
      </c>
      <c r="D194" s="136" t="s">
        <v>30</v>
      </c>
      <c r="E194" s="136" t="s">
        <v>710</v>
      </c>
      <c r="F194" s="136" t="s">
        <v>710</v>
      </c>
      <c r="G194" s="136" t="s">
        <v>34</v>
      </c>
      <c r="H194" s="136" t="s">
        <v>34</v>
      </c>
      <c r="I194" s="136" t="s">
        <v>45</v>
      </c>
      <c r="J194" s="136" t="s">
        <v>33</v>
      </c>
      <c r="K194" s="136" t="s">
        <v>33</v>
      </c>
      <c r="L194" s="136" t="s">
        <v>47</v>
      </c>
      <c r="M194" s="136" t="s">
        <v>385</v>
      </c>
      <c r="N194" s="136" t="s">
        <v>41</v>
      </c>
      <c r="O194" s="142" t="s">
        <v>694</v>
      </c>
      <c r="P194" s="120"/>
    </row>
    <row r="195" spans="1:16" s="139" customFormat="1" ht="12.75" customHeight="1">
      <c r="A195" s="148" t="s">
        <v>2124</v>
      </c>
      <c r="B195" s="136" t="s">
        <v>399</v>
      </c>
      <c r="C195" s="136" t="s">
        <v>41</v>
      </c>
      <c r="D195" s="136" t="s">
        <v>30</v>
      </c>
      <c r="E195" s="136" t="s">
        <v>713</v>
      </c>
      <c r="F195" s="136" t="s">
        <v>713</v>
      </c>
      <c r="G195" s="136" t="s">
        <v>34</v>
      </c>
      <c r="H195" s="136" t="s">
        <v>34</v>
      </c>
      <c r="I195" s="136" t="s">
        <v>45</v>
      </c>
      <c r="J195" s="136" t="s">
        <v>33</v>
      </c>
      <c r="K195" s="136" t="s">
        <v>33</v>
      </c>
      <c r="L195" s="136" t="s">
        <v>47</v>
      </c>
      <c r="M195" s="136" t="s">
        <v>385</v>
      </c>
      <c r="N195" s="136" t="s">
        <v>41</v>
      </c>
      <c r="O195" s="142" t="s">
        <v>694</v>
      </c>
      <c r="P195" s="120"/>
    </row>
    <row r="196" spans="1:16" s="139" customFormat="1" ht="12.75" customHeight="1">
      <c r="A196" s="148" t="s">
        <v>2124</v>
      </c>
      <c r="B196" s="136" t="s">
        <v>399</v>
      </c>
      <c r="C196" s="136" t="s">
        <v>41</v>
      </c>
      <c r="D196" s="136" t="s">
        <v>30</v>
      </c>
      <c r="E196" s="136" t="s">
        <v>715</v>
      </c>
      <c r="F196" s="136" t="s">
        <v>715</v>
      </c>
      <c r="G196" s="136" t="s">
        <v>34</v>
      </c>
      <c r="H196" s="136" t="s">
        <v>34</v>
      </c>
      <c r="I196" s="136" t="s">
        <v>45</v>
      </c>
      <c r="J196" s="136" t="s">
        <v>33</v>
      </c>
      <c r="K196" s="136" t="s">
        <v>33</v>
      </c>
      <c r="L196" s="136" t="s">
        <v>47</v>
      </c>
      <c r="M196" s="136" t="s">
        <v>385</v>
      </c>
      <c r="N196" s="136" t="s">
        <v>41</v>
      </c>
      <c r="O196" s="142" t="s">
        <v>694</v>
      </c>
      <c r="P196" s="120"/>
    </row>
    <row r="197" spans="1:16" s="139" customFormat="1" ht="12.75" customHeight="1">
      <c r="A197" s="148" t="s">
        <v>2124</v>
      </c>
      <c r="B197" s="136" t="s">
        <v>399</v>
      </c>
      <c r="C197" s="136" t="s">
        <v>41</v>
      </c>
      <c r="D197" s="136" t="s">
        <v>30</v>
      </c>
      <c r="E197" s="136" t="s">
        <v>717</v>
      </c>
      <c r="F197" s="136" t="s">
        <v>717</v>
      </c>
      <c r="G197" s="136" t="s">
        <v>34</v>
      </c>
      <c r="H197" s="136" t="s">
        <v>34</v>
      </c>
      <c r="I197" s="136" t="s">
        <v>45</v>
      </c>
      <c r="J197" s="136" t="s">
        <v>33</v>
      </c>
      <c r="K197" s="136" t="s">
        <v>33</v>
      </c>
      <c r="L197" s="136" t="s">
        <v>47</v>
      </c>
      <c r="M197" s="136" t="s">
        <v>385</v>
      </c>
      <c r="N197" s="146" t="s">
        <v>41</v>
      </c>
      <c r="O197" s="142" t="s">
        <v>694</v>
      </c>
      <c r="P197" s="120"/>
    </row>
    <row r="198" spans="1:16" s="139" customFormat="1" ht="12.75" customHeight="1">
      <c r="A198" s="148" t="s">
        <v>2124</v>
      </c>
      <c r="B198" s="136" t="s">
        <v>399</v>
      </c>
      <c r="C198" s="136" t="s">
        <v>41</v>
      </c>
      <c r="D198" s="136" t="s">
        <v>30</v>
      </c>
      <c r="E198" s="136" t="s">
        <v>720</v>
      </c>
      <c r="F198" s="47" t="s">
        <v>2185</v>
      </c>
      <c r="G198" s="136" t="s">
        <v>34</v>
      </c>
      <c r="H198" s="136" t="s">
        <v>34</v>
      </c>
      <c r="I198" s="136" t="s">
        <v>45</v>
      </c>
      <c r="J198" s="136" t="s">
        <v>33</v>
      </c>
      <c r="K198" s="136" t="s">
        <v>33</v>
      </c>
      <c r="L198" s="136" t="s">
        <v>47</v>
      </c>
      <c r="M198" s="136" t="s">
        <v>385</v>
      </c>
      <c r="N198" s="136" t="s">
        <v>41</v>
      </c>
      <c r="O198" s="142" t="s">
        <v>694</v>
      </c>
      <c r="P198" s="120"/>
    </row>
    <row r="199" spans="1:16" s="139" customFormat="1" ht="12.75" customHeight="1">
      <c r="A199" s="148" t="s">
        <v>2124</v>
      </c>
      <c r="B199" s="136" t="s">
        <v>399</v>
      </c>
      <c r="C199" s="136" t="s">
        <v>41</v>
      </c>
      <c r="D199" s="136" t="s">
        <v>30</v>
      </c>
      <c r="E199" s="136" t="s">
        <v>739</v>
      </c>
      <c r="F199" s="136" t="s">
        <v>739</v>
      </c>
      <c r="G199" s="136" t="s">
        <v>34</v>
      </c>
      <c r="H199" s="136" t="s">
        <v>34</v>
      </c>
      <c r="I199" s="136" t="s">
        <v>45</v>
      </c>
      <c r="J199" s="136" t="s">
        <v>33</v>
      </c>
      <c r="K199" s="136" t="s">
        <v>33</v>
      </c>
      <c r="L199" s="136" t="s">
        <v>47</v>
      </c>
      <c r="M199" s="136" t="s">
        <v>385</v>
      </c>
      <c r="N199" s="136" t="s">
        <v>41</v>
      </c>
      <c r="O199" s="142" t="s">
        <v>694</v>
      </c>
      <c r="P199" s="120"/>
    </row>
    <row r="200" spans="1:16" s="139" customFormat="1" ht="12.75" customHeight="1">
      <c r="A200" s="148" t="s">
        <v>2124</v>
      </c>
      <c r="B200" s="136" t="s">
        <v>399</v>
      </c>
      <c r="C200" s="136" t="s">
        <v>41</v>
      </c>
      <c r="D200" s="136" t="s">
        <v>30</v>
      </c>
      <c r="E200" s="136" t="s">
        <v>717</v>
      </c>
      <c r="F200" s="136" t="s">
        <v>717</v>
      </c>
      <c r="G200" s="136" t="s">
        <v>34</v>
      </c>
      <c r="H200" s="136" t="s">
        <v>34</v>
      </c>
      <c r="I200" s="136" t="s">
        <v>45</v>
      </c>
      <c r="J200" s="136" t="s">
        <v>33</v>
      </c>
      <c r="K200" s="136" t="s">
        <v>33</v>
      </c>
      <c r="L200" s="136" t="s">
        <v>47</v>
      </c>
      <c r="M200" s="136" t="s">
        <v>385</v>
      </c>
      <c r="N200" s="136" t="s">
        <v>41</v>
      </c>
      <c r="O200" s="142" t="s">
        <v>694</v>
      </c>
      <c r="P200" s="120"/>
    </row>
    <row r="201" spans="1:16" s="139" customFormat="1" ht="12.75" customHeight="1">
      <c r="A201" s="148" t="s">
        <v>2124</v>
      </c>
      <c r="B201" s="136" t="s">
        <v>399</v>
      </c>
      <c r="C201" s="136" t="s">
        <v>41</v>
      </c>
      <c r="D201" s="136" t="s">
        <v>30</v>
      </c>
      <c r="E201" s="136" t="s">
        <v>169</v>
      </c>
      <c r="F201" s="136" t="s">
        <v>169</v>
      </c>
      <c r="G201" s="136" t="s">
        <v>34</v>
      </c>
      <c r="H201" s="136" t="s">
        <v>34</v>
      </c>
      <c r="I201" s="136" t="s">
        <v>45</v>
      </c>
      <c r="J201" s="136" t="s">
        <v>33</v>
      </c>
      <c r="K201" s="136" t="s">
        <v>33</v>
      </c>
      <c r="L201" s="136" t="s">
        <v>47</v>
      </c>
      <c r="M201" s="136" t="s">
        <v>385</v>
      </c>
      <c r="N201" s="136" t="s">
        <v>41</v>
      </c>
      <c r="O201" s="142" t="s">
        <v>694</v>
      </c>
      <c r="P201" s="120"/>
    </row>
    <row r="202" spans="1:16" s="139" customFormat="1" ht="12.75" customHeight="1">
      <c r="A202" s="148" t="s">
        <v>2124</v>
      </c>
      <c r="B202" s="136" t="s">
        <v>399</v>
      </c>
      <c r="C202" s="136" t="s">
        <v>41</v>
      </c>
      <c r="D202" s="136" t="s">
        <v>30</v>
      </c>
      <c r="E202" s="136" t="s">
        <v>740</v>
      </c>
      <c r="F202" s="47" t="s">
        <v>2081</v>
      </c>
      <c r="G202" s="136" t="s">
        <v>34</v>
      </c>
      <c r="H202" s="136" t="s">
        <v>34</v>
      </c>
      <c r="I202" s="136" t="s">
        <v>45</v>
      </c>
      <c r="J202" s="136" t="s">
        <v>33</v>
      </c>
      <c r="K202" s="136" t="s">
        <v>33</v>
      </c>
      <c r="L202" s="136" t="s">
        <v>47</v>
      </c>
      <c r="M202" s="136" t="s">
        <v>385</v>
      </c>
      <c r="N202" s="136" t="s">
        <v>41</v>
      </c>
      <c r="O202" s="142" t="s">
        <v>694</v>
      </c>
      <c r="P202" s="120"/>
    </row>
    <row r="203" spans="1:16" s="139" customFormat="1" ht="12.75" customHeight="1">
      <c r="A203" s="148" t="s">
        <v>2124</v>
      </c>
      <c r="B203" s="136" t="s">
        <v>399</v>
      </c>
      <c r="C203" s="136" t="s">
        <v>41</v>
      </c>
      <c r="D203" s="136" t="s">
        <v>30</v>
      </c>
      <c r="E203" s="136" t="s">
        <v>699</v>
      </c>
      <c r="F203" s="47" t="s">
        <v>2195</v>
      </c>
      <c r="G203" s="136" t="s">
        <v>34</v>
      </c>
      <c r="H203" s="136" t="s">
        <v>44</v>
      </c>
      <c r="I203" s="136" t="s">
        <v>45</v>
      </c>
      <c r="J203" s="136" t="s">
        <v>33</v>
      </c>
      <c r="K203" s="136" t="s">
        <v>33</v>
      </c>
      <c r="L203" s="136" t="s">
        <v>33</v>
      </c>
      <c r="M203" s="136" t="s">
        <v>385</v>
      </c>
      <c r="N203" s="136" t="s">
        <v>41</v>
      </c>
      <c r="O203" s="142" t="s">
        <v>741</v>
      </c>
      <c r="P203" s="120"/>
    </row>
    <row r="204" spans="1:16" s="139" customFormat="1" ht="12.75" customHeight="1">
      <c r="A204" s="148" t="s">
        <v>2124</v>
      </c>
      <c r="B204" s="136" t="s">
        <v>399</v>
      </c>
      <c r="C204" s="136" t="s">
        <v>41</v>
      </c>
      <c r="D204" s="136" t="s">
        <v>30</v>
      </c>
      <c r="E204" s="136" t="s">
        <v>699</v>
      </c>
      <c r="F204" s="47" t="s">
        <v>2195</v>
      </c>
      <c r="G204" s="136" t="s">
        <v>34</v>
      </c>
      <c r="H204" s="136" t="s">
        <v>44</v>
      </c>
      <c r="I204" s="136" t="s">
        <v>45</v>
      </c>
      <c r="J204" s="136" t="s">
        <v>33</v>
      </c>
      <c r="K204" s="136" t="s">
        <v>33</v>
      </c>
      <c r="L204" s="136" t="s">
        <v>33</v>
      </c>
      <c r="M204" s="136" t="s">
        <v>385</v>
      </c>
      <c r="N204" s="136" t="s">
        <v>41</v>
      </c>
      <c r="O204" s="142" t="s">
        <v>741</v>
      </c>
      <c r="P204" s="120"/>
    </row>
    <row r="205" spans="1:16" s="139" customFormat="1" ht="12.75" customHeight="1">
      <c r="A205" s="148" t="s">
        <v>2124</v>
      </c>
      <c r="B205" s="136" t="s">
        <v>399</v>
      </c>
      <c r="C205" s="136" t="s">
        <v>41</v>
      </c>
      <c r="D205" s="136" t="s">
        <v>30</v>
      </c>
      <c r="E205" s="136" t="s">
        <v>699</v>
      </c>
      <c r="F205" s="47" t="s">
        <v>2195</v>
      </c>
      <c r="G205" s="136" t="s">
        <v>34</v>
      </c>
      <c r="H205" s="136" t="s">
        <v>44</v>
      </c>
      <c r="I205" s="136" t="s">
        <v>45</v>
      </c>
      <c r="J205" s="136" t="s">
        <v>33</v>
      </c>
      <c r="K205" s="136" t="s">
        <v>33</v>
      </c>
      <c r="L205" s="136" t="s">
        <v>33</v>
      </c>
      <c r="M205" s="136" t="s">
        <v>385</v>
      </c>
      <c r="N205" s="146" t="s">
        <v>41</v>
      </c>
      <c r="O205" s="142" t="s">
        <v>741</v>
      </c>
      <c r="P205" s="120"/>
    </row>
    <row r="206" spans="1:16" s="139" customFormat="1" ht="12.75" customHeight="1">
      <c r="A206" s="148" t="s">
        <v>2124</v>
      </c>
      <c r="B206" s="136" t="s">
        <v>399</v>
      </c>
      <c r="C206" s="136" t="s">
        <v>41</v>
      </c>
      <c r="D206" s="136" t="s">
        <v>30</v>
      </c>
      <c r="E206" s="136" t="s">
        <v>699</v>
      </c>
      <c r="F206" s="47" t="s">
        <v>2195</v>
      </c>
      <c r="G206" s="136" t="s">
        <v>34</v>
      </c>
      <c r="H206" s="136" t="s">
        <v>44</v>
      </c>
      <c r="I206" s="136" t="s">
        <v>45</v>
      </c>
      <c r="J206" s="136" t="s">
        <v>33</v>
      </c>
      <c r="K206" s="136" t="s">
        <v>33</v>
      </c>
      <c r="L206" s="136" t="s">
        <v>33</v>
      </c>
      <c r="M206" s="136" t="s">
        <v>385</v>
      </c>
      <c r="N206" s="136" t="s">
        <v>41</v>
      </c>
      <c r="O206" s="142" t="s">
        <v>741</v>
      </c>
      <c r="P206" s="120"/>
    </row>
    <row r="207" spans="1:16" s="139" customFormat="1" ht="12.75" customHeight="1">
      <c r="A207" s="148" t="s">
        <v>2124</v>
      </c>
      <c r="B207" s="136" t="s">
        <v>399</v>
      </c>
      <c r="C207" s="136" t="s">
        <v>41</v>
      </c>
      <c r="D207" s="136" t="s">
        <v>30</v>
      </c>
      <c r="E207" s="136" t="s">
        <v>699</v>
      </c>
      <c r="F207" s="47" t="s">
        <v>2195</v>
      </c>
      <c r="G207" s="136" t="s">
        <v>34</v>
      </c>
      <c r="H207" s="136" t="s">
        <v>44</v>
      </c>
      <c r="I207" s="136" t="s">
        <v>45</v>
      </c>
      <c r="J207" s="136" t="s">
        <v>33</v>
      </c>
      <c r="K207" s="136" t="s">
        <v>33</v>
      </c>
      <c r="L207" s="136" t="s">
        <v>33</v>
      </c>
      <c r="M207" s="136" t="s">
        <v>385</v>
      </c>
      <c r="N207" s="136" t="s">
        <v>41</v>
      </c>
      <c r="O207" s="142" t="s">
        <v>741</v>
      </c>
      <c r="P207" s="120"/>
    </row>
    <row r="208" spans="1:16" s="139" customFormat="1" ht="12.75" customHeight="1">
      <c r="A208" s="148" t="s">
        <v>2124</v>
      </c>
      <c r="B208" s="136" t="s">
        <v>399</v>
      </c>
      <c r="C208" s="136" t="s">
        <v>41</v>
      </c>
      <c r="D208" s="136" t="s">
        <v>30</v>
      </c>
      <c r="E208" s="136" t="s">
        <v>746</v>
      </c>
      <c r="F208" s="136" t="s">
        <v>746</v>
      </c>
      <c r="G208" s="136" t="s">
        <v>34</v>
      </c>
      <c r="H208" s="136" t="s">
        <v>44</v>
      </c>
      <c r="I208" s="136" t="s">
        <v>45</v>
      </c>
      <c r="J208" s="136" t="s">
        <v>33</v>
      </c>
      <c r="K208" s="136" t="s">
        <v>33</v>
      </c>
      <c r="L208" s="136" t="s">
        <v>33</v>
      </c>
      <c r="M208" s="136" t="s">
        <v>385</v>
      </c>
      <c r="N208" s="136" t="s">
        <v>41</v>
      </c>
      <c r="O208" s="142" t="s">
        <v>741</v>
      </c>
      <c r="P208" s="120"/>
    </row>
    <row r="209" spans="1:22" s="139" customFormat="1" ht="12.75" customHeight="1">
      <c r="A209" s="148" t="s">
        <v>2124</v>
      </c>
      <c r="B209" s="136" t="s">
        <v>399</v>
      </c>
      <c r="C209" s="136" t="s">
        <v>41</v>
      </c>
      <c r="D209" s="136" t="s">
        <v>30</v>
      </c>
      <c r="E209" s="136" t="s">
        <v>746</v>
      </c>
      <c r="F209" s="136" t="s">
        <v>746</v>
      </c>
      <c r="G209" s="136" t="s">
        <v>34</v>
      </c>
      <c r="H209" s="136" t="s">
        <v>44</v>
      </c>
      <c r="I209" s="136" t="s">
        <v>45</v>
      </c>
      <c r="J209" s="136" t="s">
        <v>33</v>
      </c>
      <c r="K209" s="136" t="s">
        <v>33</v>
      </c>
      <c r="L209" s="136" t="s">
        <v>33</v>
      </c>
      <c r="M209" s="136" t="s">
        <v>385</v>
      </c>
      <c r="N209" s="136" t="s">
        <v>41</v>
      </c>
      <c r="O209" s="142" t="s">
        <v>741</v>
      </c>
      <c r="P209" s="120"/>
      <c r="R209" s="49"/>
      <c r="S209" s="49"/>
      <c r="T209" s="49"/>
      <c r="U209" s="49"/>
      <c r="V209" s="49"/>
    </row>
    <row r="210" spans="1:22" s="139" customFormat="1" ht="12.75" customHeight="1">
      <c r="A210" s="148" t="s">
        <v>2124</v>
      </c>
      <c r="B210" s="136" t="s">
        <v>399</v>
      </c>
      <c r="C210" s="136" t="s">
        <v>41</v>
      </c>
      <c r="D210" s="136" t="s">
        <v>30</v>
      </c>
      <c r="E210" s="136" t="s">
        <v>746</v>
      </c>
      <c r="F210" s="136" t="s">
        <v>746</v>
      </c>
      <c r="G210" s="136" t="s">
        <v>34</v>
      </c>
      <c r="H210" s="136" t="s">
        <v>44</v>
      </c>
      <c r="I210" s="136" t="s">
        <v>45</v>
      </c>
      <c r="J210" s="136" t="s">
        <v>33</v>
      </c>
      <c r="K210" s="136" t="s">
        <v>33</v>
      </c>
      <c r="L210" s="136" t="s">
        <v>33</v>
      </c>
      <c r="M210" s="136" t="s">
        <v>385</v>
      </c>
      <c r="N210" s="149" t="s">
        <v>41</v>
      </c>
      <c r="O210" s="146" t="s">
        <v>741</v>
      </c>
      <c r="P210" s="120"/>
      <c r="R210" s="120"/>
      <c r="S210" s="120"/>
      <c r="T210" s="120"/>
      <c r="U210" s="120"/>
      <c r="V210" s="120"/>
    </row>
    <row r="211" spans="1:22" s="139" customFormat="1" ht="12.75" customHeight="1">
      <c r="A211" s="148" t="s">
        <v>2124</v>
      </c>
      <c r="B211" s="136" t="s">
        <v>399</v>
      </c>
      <c r="C211" s="136" t="s">
        <v>41</v>
      </c>
      <c r="D211" s="136" t="s">
        <v>30</v>
      </c>
      <c r="E211" s="136" t="s">
        <v>746</v>
      </c>
      <c r="F211" s="136" t="s">
        <v>746</v>
      </c>
      <c r="G211" s="136" t="s">
        <v>34</v>
      </c>
      <c r="H211" s="136" t="s">
        <v>44</v>
      </c>
      <c r="I211" s="136" t="s">
        <v>45</v>
      </c>
      <c r="J211" s="136" t="s">
        <v>33</v>
      </c>
      <c r="K211" s="136" t="s">
        <v>33</v>
      </c>
      <c r="L211" s="136" t="s">
        <v>33</v>
      </c>
      <c r="M211" s="136" t="s">
        <v>385</v>
      </c>
      <c r="N211" s="136" t="s">
        <v>41</v>
      </c>
      <c r="O211" s="142" t="s">
        <v>741</v>
      </c>
      <c r="P211" s="120"/>
    </row>
    <row r="212" spans="1:22" s="139" customFormat="1" ht="12.75" customHeight="1">
      <c r="A212" s="148" t="s">
        <v>2124</v>
      </c>
      <c r="B212" s="136" t="s">
        <v>399</v>
      </c>
      <c r="C212" s="136" t="s">
        <v>41</v>
      </c>
      <c r="D212" s="136" t="s">
        <v>30</v>
      </c>
      <c r="E212" s="136" t="s">
        <v>700</v>
      </c>
      <c r="F212" s="136" t="s">
        <v>700</v>
      </c>
      <c r="G212" s="136" t="s">
        <v>34</v>
      </c>
      <c r="H212" s="136" t="s">
        <v>44</v>
      </c>
      <c r="I212" s="136" t="s">
        <v>45</v>
      </c>
      <c r="J212" s="136" t="s">
        <v>33</v>
      </c>
      <c r="K212" s="136" t="s">
        <v>33</v>
      </c>
      <c r="L212" s="136" t="s">
        <v>33</v>
      </c>
      <c r="M212" s="136" t="s">
        <v>385</v>
      </c>
      <c r="N212" s="136" t="s">
        <v>41</v>
      </c>
      <c r="O212" s="142" t="s">
        <v>741</v>
      </c>
      <c r="P212" s="120"/>
    </row>
    <row r="213" spans="1:22" s="139" customFormat="1" ht="12.75" customHeight="1">
      <c r="A213" s="148" t="s">
        <v>2124</v>
      </c>
      <c r="B213" s="136" t="s">
        <v>399</v>
      </c>
      <c r="C213" s="136" t="s">
        <v>41</v>
      </c>
      <c r="D213" s="136" t="s">
        <v>30</v>
      </c>
      <c r="E213" s="136" t="s">
        <v>700</v>
      </c>
      <c r="F213" s="136" t="s">
        <v>700</v>
      </c>
      <c r="G213" s="136" t="s">
        <v>34</v>
      </c>
      <c r="H213" s="136" t="s">
        <v>44</v>
      </c>
      <c r="I213" s="136" t="s">
        <v>45</v>
      </c>
      <c r="J213" s="136" t="s">
        <v>33</v>
      </c>
      <c r="K213" s="136" t="s">
        <v>33</v>
      </c>
      <c r="L213" s="136" t="s">
        <v>33</v>
      </c>
      <c r="M213" s="136" t="s">
        <v>385</v>
      </c>
      <c r="N213" s="136" t="s">
        <v>41</v>
      </c>
      <c r="O213" s="142" t="s">
        <v>741</v>
      </c>
      <c r="P213" s="120"/>
    </row>
    <row r="214" spans="1:22" s="139" customFormat="1" ht="12.75" customHeight="1">
      <c r="A214" s="148" t="s">
        <v>2124</v>
      </c>
      <c r="B214" s="136" t="s">
        <v>399</v>
      </c>
      <c r="C214" s="136" t="s">
        <v>41</v>
      </c>
      <c r="D214" s="136" t="s">
        <v>30</v>
      </c>
      <c r="E214" s="136" t="s">
        <v>700</v>
      </c>
      <c r="F214" s="136" t="s">
        <v>700</v>
      </c>
      <c r="G214" s="136" t="s">
        <v>34</v>
      </c>
      <c r="H214" s="136" t="s">
        <v>44</v>
      </c>
      <c r="I214" s="136" t="s">
        <v>45</v>
      </c>
      <c r="J214" s="136" t="s">
        <v>33</v>
      </c>
      <c r="K214" s="136" t="s">
        <v>33</v>
      </c>
      <c r="L214" s="136" t="s">
        <v>33</v>
      </c>
      <c r="M214" s="136" t="s">
        <v>385</v>
      </c>
      <c r="N214" s="136" t="s">
        <v>41</v>
      </c>
      <c r="O214" s="142" t="s">
        <v>741</v>
      </c>
      <c r="P214" s="120"/>
    </row>
    <row r="215" spans="1:22" s="139" customFormat="1" ht="12.75" customHeight="1">
      <c r="A215" s="148" t="s">
        <v>2124</v>
      </c>
      <c r="B215" s="136" t="s">
        <v>399</v>
      </c>
      <c r="C215" s="136" t="s">
        <v>41</v>
      </c>
      <c r="D215" s="136" t="s">
        <v>30</v>
      </c>
      <c r="E215" s="136" t="s">
        <v>700</v>
      </c>
      <c r="F215" s="136" t="s">
        <v>700</v>
      </c>
      <c r="G215" s="136" t="s">
        <v>34</v>
      </c>
      <c r="H215" s="136" t="s">
        <v>44</v>
      </c>
      <c r="I215" s="136" t="s">
        <v>45</v>
      </c>
      <c r="J215" s="136" t="s">
        <v>33</v>
      </c>
      <c r="K215" s="136" t="s">
        <v>33</v>
      </c>
      <c r="L215" s="136" t="s">
        <v>33</v>
      </c>
      <c r="M215" s="136" t="s">
        <v>385</v>
      </c>
      <c r="N215" s="136" t="s">
        <v>41</v>
      </c>
      <c r="O215" s="142" t="s">
        <v>741</v>
      </c>
      <c r="P215" s="120"/>
    </row>
    <row r="216" spans="1:22" s="139" customFormat="1" ht="12.75" customHeight="1">
      <c r="A216" s="148" t="s">
        <v>2124</v>
      </c>
      <c r="B216" s="136" t="s">
        <v>399</v>
      </c>
      <c r="C216" s="136" t="s">
        <v>41</v>
      </c>
      <c r="D216" s="136" t="s">
        <v>30</v>
      </c>
      <c r="E216" s="136" t="s">
        <v>700</v>
      </c>
      <c r="F216" s="136" t="s">
        <v>700</v>
      </c>
      <c r="G216" s="136" t="s">
        <v>34</v>
      </c>
      <c r="H216" s="136" t="s">
        <v>44</v>
      </c>
      <c r="I216" s="136" t="s">
        <v>45</v>
      </c>
      <c r="J216" s="136" t="s">
        <v>33</v>
      </c>
      <c r="K216" s="136" t="s">
        <v>33</v>
      </c>
      <c r="L216" s="136" t="s">
        <v>33</v>
      </c>
      <c r="M216" s="136" t="s">
        <v>385</v>
      </c>
      <c r="N216" s="136" t="s">
        <v>41</v>
      </c>
      <c r="O216" s="142" t="s">
        <v>741</v>
      </c>
      <c r="P216" s="120"/>
    </row>
    <row r="217" spans="1:22" s="139" customFormat="1" ht="12.75" customHeight="1">
      <c r="A217" s="148" t="s">
        <v>2124</v>
      </c>
      <c r="B217" s="136" t="s">
        <v>399</v>
      </c>
      <c r="C217" s="136" t="s">
        <v>41</v>
      </c>
      <c r="D217" s="136" t="s">
        <v>30</v>
      </c>
      <c r="E217" s="136" t="s">
        <v>700</v>
      </c>
      <c r="F217" s="136" t="s">
        <v>700</v>
      </c>
      <c r="G217" s="136" t="s">
        <v>34</v>
      </c>
      <c r="H217" s="136" t="s">
        <v>44</v>
      </c>
      <c r="I217" s="136" t="s">
        <v>45</v>
      </c>
      <c r="J217" s="136" t="s">
        <v>33</v>
      </c>
      <c r="K217" s="136" t="s">
        <v>33</v>
      </c>
      <c r="L217" s="136" t="s">
        <v>33</v>
      </c>
      <c r="M217" s="136" t="s">
        <v>385</v>
      </c>
      <c r="N217" s="136" t="s">
        <v>41</v>
      </c>
      <c r="O217" s="142" t="s">
        <v>741</v>
      </c>
      <c r="P217" s="120"/>
    </row>
    <row r="218" spans="1:22" s="139" customFormat="1" ht="12.75" customHeight="1">
      <c r="A218" s="148" t="s">
        <v>2124</v>
      </c>
      <c r="B218" s="136" t="s">
        <v>399</v>
      </c>
      <c r="C218" s="136" t="s">
        <v>41</v>
      </c>
      <c r="D218" s="136" t="s">
        <v>30</v>
      </c>
      <c r="E218" s="136" t="s">
        <v>700</v>
      </c>
      <c r="F218" s="136" t="s">
        <v>700</v>
      </c>
      <c r="G218" s="136" t="s">
        <v>34</v>
      </c>
      <c r="H218" s="136" t="s">
        <v>44</v>
      </c>
      <c r="I218" s="136" t="s">
        <v>45</v>
      </c>
      <c r="J218" s="136" t="s">
        <v>33</v>
      </c>
      <c r="K218" s="136" t="s">
        <v>33</v>
      </c>
      <c r="L218" s="136" t="s">
        <v>33</v>
      </c>
      <c r="M218" s="136" t="s">
        <v>385</v>
      </c>
      <c r="N218" s="136" t="s">
        <v>41</v>
      </c>
      <c r="O218" s="142" t="s">
        <v>741</v>
      </c>
      <c r="P218" s="120"/>
    </row>
    <row r="219" spans="1:22" s="139" customFormat="1" ht="12.75" customHeight="1">
      <c r="A219" s="148" t="s">
        <v>2124</v>
      </c>
      <c r="B219" s="136" t="s">
        <v>399</v>
      </c>
      <c r="C219" s="136" t="s">
        <v>41</v>
      </c>
      <c r="D219" s="136" t="s">
        <v>30</v>
      </c>
      <c r="E219" s="136" t="s">
        <v>700</v>
      </c>
      <c r="F219" s="136" t="s">
        <v>700</v>
      </c>
      <c r="G219" s="136" t="s">
        <v>34</v>
      </c>
      <c r="H219" s="136" t="s">
        <v>44</v>
      </c>
      <c r="I219" s="136" t="s">
        <v>45</v>
      </c>
      <c r="J219" s="136" t="s">
        <v>33</v>
      </c>
      <c r="K219" s="136" t="s">
        <v>33</v>
      </c>
      <c r="L219" s="136" t="s">
        <v>33</v>
      </c>
      <c r="M219" s="136" t="s">
        <v>385</v>
      </c>
      <c r="N219" s="136" t="s">
        <v>41</v>
      </c>
      <c r="O219" s="142" t="s">
        <v>741</v>
      </c>
      <c r="P219" s="120"/>
    </row>
    <row r="220" spans="1:22" s="139" customFormat="1" ht="12.75" customHeight="1">
      <c r="A220" s="148" t="s">
        <v>2124</v>
      </c>
      <c r="B220" s="136" t="s">
        <v>399</v>
      </c>
      <c r="C220" s="136" t="s">
        <v>41</v>
      </c>
      <c r="D220" s="136" t="s">
        <v>30</v>
      </c>
      <c r="E220" s="136" t="s">
        <v>695</v>
      </c>
      <c r="F220" s="136" t="s">
        <v>696</v>
      </c>
      <c r="G220" s="136" t="s">
        <v>34</v>
      </c>
      <c r="H220" s="136" t="s">
        <v>44</v>
      </c>
      <c r="I220" s="136" t="s">
        <v>45</v>
      </c>
      <c r="J220" s="136" t="s">
        <v>33</v>
      </c>
      <c r="K220" s="136" t="s">
        <v>33</v>
      </c>
      <c r="L220" s="136" t="s">
        <v>33</v>
      </c>
      <c r="M220" s="136" t="s">
        <v>385</v>
      </c>
      <c r="N220" s="136" t="s">
        <v>41</v>
      </c>
      <c r="O220" s="142" t="s">
        <v>741</v>
      </c>
      <c r="P220" s="120"/>
    </row>
    <row r="221" spans="1:22" s="139" customFormat="1" ht="12.75" customHeight="1">
      <c r="A221" s="148" t="s">
        <v>2124</v>
      </c>
      <c r="B221" s="136" t="s">
        <v>399</v>
      </c>
      <c r="C221" s="136" t="s">
        <v>41</v>
      </c>
      <c r="D221" s="136" t="s">
        <v>30</v>
      </c>
      <c r="E221" s="136" t="s">
        <v>695</v>
      </c>
      <c r="F221" s="136" t="s">
        <v>696</v>
      </c>
      <c r="G221" s="136" t="s">
        <v>34</v>
      </c>
      <c r="H221" s="136" t="s">
        <v>44</v>
      </c>
      <c r="I221" s="136" t="s">
        <v>45</v>
      </c>
      <c r="J221" s="136" t="s">
        <v>33</v>
      </c>
      <c r="K221" s="136" t="s">
        <v>33</v>
      </c>
      <c r="L221" s="136" t="s">
        <v>33</v>
      </c>
      <c r="M221" s="136" t="s">
        <v>385</v>
      </c>
      <c r="N221" s="136" t="s">
        <v>41</v>
      </c>
      <c r="O221" s="142" t="s">
        <v>741</v>
      </c>
      <c r="P221" s="120"/>
    </row>
    <row r="222" spans="1:22" s="139" customFormat="1" ht="12.75" customHeight="1">
      <c r="A222" s="148" t="s">
        <v>2124</v>
      </c>
      <c r="B222" s="136" t="s">
        <v>399</v>
      </c>
      <c r="C222" s="136" t="s">
        <v>41</v>
      </c>
      <c r="D222" s="136" t="s">
        <v>30</v>
      </c>
      <c r="E222" s="136" t="s">
        <v>695</v>
      </c>
      <c r="F222" s="136" t="s">
        <v>696</v>
      </c>
      <c r="G222" s="136" t="s">
        <v>34</v>
      </c>
      <c r="H222" s="136" t="s">
        <v>44</v>
      </c>
      <c r="I222" s="136" t="s">
        <v>45</v>
      </c>
      <c r="J222" s="136" t="s">
        <v>33</v>
      </c>
      <c r="K222" s="136" t="s">
        <v>33</v>
      </c>
      <c r="L222" s="136" t="s">
        <v>33</v>
      </c>
      <c r="M222" s="136" t="s">
        <v>385</v>
      </c>
      <c r="N222" s="136" t="s">
        <v>41</v>
      </c>
      <c r="O222" s="142" t="s">
        <v>741</v>
      </c>
      <c r="P222" s="120"/>
    </row>
    <row r="223" spans="1:22" s="139" customFormat="1" ht="12.75" customHeight="1">
      <c r="A223" s="148" t="s">
        <v>2124</v>
      </c>
      <c r="B223" s="136" t="s">
        <v>399</v>
      </c>
      <c r="C223" s="136" t="s">
        <v>41</v>
      </c>
      <c r="D223" s="136" t="s">
        <v>30</v>
      </c>
      <c r="E223" s="136" t="s">
        <v>695</v>
      </c>
      <c r="F223" s="136" t="s">
        <v>696</v>
      </c>
      <c r="G223" s="136" t="s">
        <v>34</v>
      </c>
      <c r="H223" s="136" t="s">
        <v>44</v>
      </c>
      <c r="I223" s="136" t="s">
        <v>45</v>
      </c>
      <c r="J223" s="136" t="s">
        <v>33</v>
      </c>
      <c r="K223" s="136" t="s">
        <v>33</v>
      </c>
      <c r="L223" s="136" t="s">
        <v>33</v>
      </c>
      <c r="M223" s="136" t="s">
        <v>385</v>
      </c>
      <c r="N223" s="136" t="s">
        <v>41</v>
      </c>
      <c r="O223" s="142" t="s">
        <v>741</v>
      </c>
      <c r="P223" s="120"/>
      <c r="Q223" s="49"/>
    </row>
    <row r="224" spans="1:22" s="139" customFormat="1" ht="12.75" customHeight="1">
      <c r="A224" s="148" t="s">
        <v>2124</v>
      </c>
      <c r="B224" s="136" t="s">
        <v>399</v>
      </c>
      <c r="C224" s="136" t="s">
        <v>41</v>
      </c>
      <c r="D224" s="136" t="s">
        <v>30</v>
      </c>
      <c r="E224" s="136" t="s">
        <v>697</v>
      </c>
      <c r="F224" s="136" t="s">
        <v>697</v>
      </c>
      <c r="G224" s="136" t="s">
        <v>34</v>
      </c>
      <c r="H224" s="136" t="s">
        <v>44</v>
      </c>
      <c r="I224" s="136" t="s">
        <v>45</v>
      </c>
      <c r="J224" s="136" t="s">
        <v>33</v>
      </c>
      <c r="K224" s="136" t="s">
        <v>33</v>
      </c>
      <c r="L224" s="136" t="s">
        <v>33</v>
      </c>
      <c r="M224" s="136" t="s">
        <v>385</v>
      </c>
      <c r="N224" s="136" t="s">
        <v>41</v>
      </c>
      <c r="O224" s="142" t="s">
        <v>741</v>
      </c>
      <c r="P224" s="120"/>
    </row>
    <row r="225" spans="1:22" s="139" customFormat="1" ht="12.75" customHeight="1">
      <c r="A225" s="148" t="s">
        <v>2124</v>
      </c>
      <c r="B225" s="136" t="s">
        <v>399</v>
      </c>
      <c r="C225" s="136" t="s">
        <v>41</v>
      </c>
      <c r="D225" s="136" t="s">
        <v>41</v>
      </c>
      <c r="E225" s="136" t="s">
        <v>96</v>
      </c>
      <c r="F225" s="47" t="s">
        <v>2145</v>
      </c>
      <c r="G225" s="136" t="s">
        <v>34</v>
      </c>
      <c r="H225" s="136" t="s">
        <v>44</v>
      </c>
      <c r="I225" s="136" t="s">
        <v>45</v>
      </c>
      <c r="J225" s="136" t="s">
        <v>33</v>
      </c>
      <c r="K225" s="136" t="s">
        <v>33</v>
      </c>
      <c r="L225" s="136" t="s">
        <v>33</v>
      </c>
      <c r="M225" s="136" t="s">
        <v>385</v>
      </c>
      <c r="N225" s="136" t="s">
        <v>41</v>
      </c>
      <c r="O225" s="142" t="s">
        <v>659</v>
      </c>
      <c r="P225" s="120"/>
      <c r="R225" s="49"/>
      <c r="S225" s="49"/>
      <c r="T225" s="49"/>
      <c r="U225" s="49"/>
      <c r="V225" s="49"/>
    </row>
    <row r="226" spans="1:22" s="139" customFormat="1" ht="12.75" customHeight="1">
      <c r="A226" s="148" t="s">
        <v>2124</v>
      </c>
      <c r="B226" s="136" t="s">
        <v>399</v>
      </c>
      <c r="C226" s="136" t="s">
        <v>41</v>
      </c>
      <c r="D226" s="136" t="s">
        <v>41</v>
      </c>
      <c r="E226" s="136" t="s">
        <v>660</v>
      </c>
      <c r="F226" s="47" t="s">
        <v>2189</v>
      </c>
      <c r="G226" s="136" t="s">
        <v>34</v>
      </c>
      <c r="H226" s="136" t="s">
        <v>44</v>
      </c>
      <c r="I226" s="136" t="s">
        <v>45</v>
      </c>
      <c r="J226" s="136" t="s">
        <v>33</v>
      </c>
      <c r="K226" s="136" t="s">
        <v>33</v>
      </c>
      <c r="L226" s="136" t="s">
        <v>33</v>
      </c>
      <c r="M226" s="136" t="s">
        <v>385</v>
      </c>
      <c r="N226" s="136" t="s">
        <v>41</v>
      </c>
      <c r="O226" s="142" t="s">
        <v>659</v>
      </c>
      <c r="P226" s="120"/>
    </row>
    <row r="227" spans="1:22" s="139" customFormat="1" ht="12.75" customHeight="1">
      <c r="A227" s="148" t="s">
        <v>2124</v>
      </c>
      <c r="B227" s="136" t="s">
        <v>399</v>
      </c>
      <c r="C227" s="136" t="s">
        <v>41</v>
      </c>
      <c r="D227" s="136" t="s">
        <v>41</v>
      </c>
      <c r="E227" s="136" t="s">
        <v>661</v>
      </c>
      <c r="F227" s="47" t="s">
        <v>2190</v>
      </c>
      <c r="G227" s="136" t="s">
        <v>34</v>
      </c>
      <c r="H227" s="136" t="s">
        <v>44</v>
      </c>
      <c r="I227" s="136" t="s">
        <v>45</v>
      </c>
      <c r="J227" s="136" t="s">
        <v>33</v>
      </c>
      <c r="K227" s="136" t="s">
        <v>33</v>
      </c>
      <c r="L227" s="136" t="s">
        <v>33</v>
      </c>
      <c r="M227" s="136" t="s">
        <v>385</v>
      </c>
      <c r="N227" s="136" t="s">
        <v>41</v>
      </c>
      <c r="O227" s="142" t="s">
        <v>659</v>
      </c>
      <c r="P227" s="120"/>
    </row>
    <row r="228" spans="1:22" s="139" customFormat="1" ht="12.75" customHeight="1">
      <c r="A228" s="148" t="s">
        <v>2124</v>
      </c>
      <c r="B228" s="136" t="s">
        <v>399</v>
      </c>
      <c r="C228" s="136" t="s">
        <v>41</v>
      </c>
      <c r="D228" s="136" t="s">
        <v>41</v>
      </c>
      <c r="E228" s="136" t="s">
        <v>663</v>
      </c>
      <c r="F228" s="47" t="s">
        <v>2238</v>
      </c>
      <c r="G228" s="136" t="s">
        <v>34</v>
      </c>
      <c r="H228" s="136" t="s">
        <v>44</v>
      </c>
      <c r="I228" s="136" t="s">
        <v>45</v>
      </c>
      <c r="J228" s="136" t="s">
        <v>33</v>
      </c>
      <c r="K228" s="136" t="s">
        <v>33</v>
      </c>
      <c r="L228" s="136" t="s">
        <v>33</v>
      </c>
      <c r="M228" s="136" t="s">
        <v>385</v>
      </c>
      <c r="N228" s="136" t="s">
        <v>41</v>
      </c>
      <c r="O228" s="142" t="s">
        <v>659</v>
      </c>
      <c r="P228" s="120"/>
    </row>
    <row r="229" spans="1:22" s="139" customFormat="1" ht="12.75" customHeight="1">
      <c r="A229" s="148" t="s">
        <v>2124</v>
      </c>
      <c r="B229" s="136" t="s">
        <v>399</v>
      </c>
      <c r="C229" s="136" t="s">
        <v>41</v>
      </c>
      <c r="D229" s="136" t="s">
        <v>41</v>
      </c>
      <c r="E229" s="136" t="s">
        <v>664</v>
      </c>
      <c r="F229" s="47" t="s">
        <v>2270</v>
      </c>
      <c r="G229" s="136" t="s">
        <v>34</v>
      </c>
      <c r="H229" s="136" t="s">
        <v>44</v>
      </c>
      <c r="I229" s="136" t="s">
        <v>45</v>
      </c>
      <c r="J229" s="136" t="s">
        <v>33</v>
      </c>
      <c r="K229" s="136" t="s">
        <v>33</v>
      </c>
      <c r="L229" s="136" t="s">
        <v>33</v>
      </c>
      <c r="M229" s="136" t="s">
        <v>385</v>
      </c>
      <c r="N229" s="136" t="s">
        <v>41</v>
      </c>
      <c r="O229" s="142" t="s">
        <v>659</v>
      </c>
      <c r="P229" s="120"/>
    </row>
    <row r="230" spans="1:22" s="139" customFormat="1" ht="12.75" customHeight="1">
      <c r="A230" s="148" t="s">
        <v>2124</v>
      </c>
      <c r="B230" s="136" t="s">
        <v>399</v>
      </c>
      <c r="C230" s="136" t="s">
        <v>667</v>
      </c>
      <c r="D230" s="136" t="s">
        <v>41</v>
      </c>
      <c r="E230" s="136" t="s">
        <v>668</v>
      </c>
      <c r="F230" s="47" t="s">
        <v>2216</v>
      </c>
      <c r="G230" s="136" t="s">
        <v>34</v>
      </c>
      <c r="H230" s="136" t="s">
        <v>44</v>
      </c>
      <c r="I230" s="136" t="s">
        <v>45</v>
      </c>
      <c r="J230" s="136" t="s">
        <v>33</v>
      </c>
      <c r="K230" s="136" t="s">
        <v>33</v>
      </c>
      <c r="L230" s="136" t="s">
        <v>33</v>
      </c>
      <c r="M230" s="136" t="s">
        <v>385</v>
      </c>
      <c r="N230" s="136" t="s">
        <v>41</v>
      </c>
      <c r="O230" s="142" t="s">
        <v>659</v>
      </c>
      <c r="P230" s="120"/>
    </row>
    <row r="231" spans="1:22" s="139" customFormat="1" ht="12.75" customHeight="1">
      <c r="A231" s="148" t="s">
        <v>2124</v>
      </c>
      <c r="B231" s="136" t="s">
        <v>399</v>
      </c>
      <c r="C231" s="136" t="s">
        <v>41</v>
      </c>
      <c r="D231" s="136" t="s">
        <v>41</v>
      </c>
      <c r="E231" s="136" t="s">
        <v>670</v>
      </c>
      <c r="F231" s="136" t="s">
        <v>671</v>
      </c>
      <c r="G231" s="136" t="s">
        <v>34</v>
      </c>
      <c r="H231" s="136" t="s">
        <v>44</v>
      </c>
      <c r="I231" s="136" t="s">
        <v>45</v>
      </c>
      <c r="J231" s="136" t="s">
        <v>33</v>
      </c>
      <c r="K231" s="136" t="s">
        <v>33</v>
      </c>
      <c r="L231" s="136" t="s">
        <v>33</v>
      </c>
      <c r="M231" s="136" t="s">
        <v>385</v>
      </c>
      <c r="N231" s="136" t="s">
        <v>41</v>
      </c>
      <c r="O231" s="142" t="s">
        <v>659</v>
      </c>
      <c r="P231" s="120"/>
    </row>
    <row r="232" spans="1:22" s="139" customFormat="1" ht="12.75" customHeight="1">
      <c r="A232" s="148" t="s">
        <v>2124</v>
      </c>
      <c r="B232" s="136" t="s">
        <v>399</v>
      </c>
      <c r="C232" s="136" t="s">
        <v>41</v>
      </c>
      <c r="D232" s="136" t="s">
        <v>41</v>
      </c>
      <c r="E232" s="136" t="s">
        <v>710</v>
      </c>
      <c r="F232" s="136" t="s">
        <v>710</v>
      </c>
      <c r="G232" s="136" t="s">
        <v>34</v>
      </c>
      <c r="H232" s="136" t="s">
        <v>44</v>
      </c>
      <c r="I232" s="136" t="s">
        <v>45</v>
      </c>
      <c r="J232" s="136" t="s">
        <v>33</v>
      </c>
      <c r="K232" s="136" t="s">
        <v>33</v>
      </c>
      <c r="L232" s="136" t="s">
        <v>33</v>
      </c>
      <c r="M232" s="136" t="s">
        <v>385</v>
      </c>
      <c r="N232" s="136" t="s">
        <v>41</v>
      </c>
      <c r="O232" s="142" t="s">
        <v>659</v>
      </c>
    </row>
    <row r="233" spans="1:22" s="139" customFormat="1" ht="12.75" customHeight="1">
      <c r="A233" s="148" t="s">
        <v>2124</v>
      </c>
      <c r="B233" s="136" t="s">
        <v>399</v>
      </c>
      <c r="C233" s="136" t="s">
        <v>41</v>
      </c>
      <c r="D233" s="136" t="s">
        <v>41</v>
      </c>
      <c r="E233" s="136" t="s">
        <v>108</v>
      </c>
      <c r="F233" s="136" t="s">
        <v>108</v>
      </c>
      <c r="G233" s="136" t="s">
        <v>34</v>
      </c>
      <c r="H233" s="136" t="s">
        <v>44</v>
      </c>
      <c r="I233" s="136" t="s">
        <v>45</v>
      </c>
      <c r="J233" s="136" t="s">
        <v>33</v>
      </c>
      <c r="K233" s="136" t="s">
        <v>33</v>
      </c>
      <c r="L233" s="136" t="s">
        <v>33</v>
      </c>
      <c r="M233" s="136" t="s">
        <v>385</v>
      </c>
      <c r="N233" s="136" t="s">
        <v>41</v>
      </c>
      <c r="O233" s="142" t="s">
        <v>659</v>
      </c>
    </row>
    <row r="234" spans="1:22" s="139" customFormat="1" ht="12.75" customHeight="1">
      <c r="A234" s="148" t="s">
        <v>2124</v>
      </c>
      <c r="B234" s="136" t="s">
        <v>399</v>
      </c>
      <c r="C234" s="136" t="s">
        <v>41</v>
      </c>
      <c r="D234" s="136" t="s">
        <v>41</v>
      </c>
      <c r="E234" s="136" t="s">
        <v>786</v>
      </c>
      <c r="F234" s="47" t="s">
        <v>2271</v>
      </c>
      <c r="G234" s="136" t="s">
        <v>34</v>
      </c>
      <c r="H234" s="136" t="s">
        <v>44</v>
      </c>
      <c r="I234" s="136" t="s">
        <v>45</v>
      </c>
      <c r="J234" s="136" t="s">
        <v>33</v>
      </c>
      <c r="K234" s="136" t="s">
        <v>33</v>
      </c>
      <c r="L234" s="136" t="s">
        <v>33</v>
      </c>
      <c r="M234" s="136" t="s">
        <v>385</v>
      </c>
      <c r="N234" s="136" t="s">
        <v>41</v>
      </c>
      <c r="O234" s="142" t="s">
        <v>659</v>
      </c>
    </row>
    <row r="235" spans="1:22" s="139" customFormat="1" ht="12.75" customHeight="1">
      <c r="A235" s="186" t="s">
        <v>1479</v>
      </c>
      <c r="B235" s="136" t="s">
        <v>399</v>
      </c>
      <c r="C235" s="136" t="s">
        <v>728</v>
      </c>
      <c r="D235" s="136" t="s">
        <v>30</v>
      </c>
      <c r="E235" s="136" t="s">
        <v>554</v>
      </c>
      <c r="F235" s="47" t="s">
        <v>2244</v>
      </c>
      <c r="G235" s="136" t="s">
        <v>34</v>
      </c>
      <c r="H235" s="136" t="s">
        <v>44</v>
      </c>
      <c r="I235" s="136" t="s">
        <v>45</v>
      </c>
      <c r="J235" s="136" t="s">
        <v>33</v>
      </c>
      <c r="K235" s="136" t="s">
        <v>33</v>
      </c>
      <c r="L235" s="136" t="s">
        <v>47</v>
      </c>
      <c r="M235" s="136" t="s">
        <v>385</v>
      </c>
      <c r="N235" s="136" t="s">
        <v>41</v>
      </c>
      <c r="O235" s="142" t="s">
        <v>729</v>
      </c>
      <c r="P235" s="120"/>
    </row>
    <row r="236" spans="1:22" s="139" customFormat="1" ht="12.75" customHeight="1">
      <c r="A236" s="186" t="s">
        <v>1479</v>
      </c>
      <c r="B236" s="136" t="s">
        <v>399</v>
      </c>
      <c r="C236" s="136" t="s">
        <v>728</v>
      </c>
      <c r="D236" s="136" t="s">
        <v>30</v>
      </c>
      <c r="E236" s="136" t="s">
        <v>734</v>
      </c>
      <c r="F236" s="47" t="s">
        <v>2253</v>
      </c>
      <c r="G236" s="136" t="s">
        <v>34</v>
      </c>
      <c r="H236" s="136" t="s">
        <v>44</v>
      </c>
      <c r="I236" s="136" t="s">
        <v>45</v>
      </c>
      <c r="J236" s="136" t="s">
        <v>33</v>
      </c>
      <c r="K236" s="136" t="s">
        <v>33</v>
      </c>
      <c r="L236" s="136" t="s">
        <v>47</v>
      </c>
      <c r="M236" s="136" t="s">
        <v>385</v>
      </c>
      <c r="N236" s="136" t="s">
        <v>41</v>
      </c>
      <c r="O236" s="142" t="s">
        <v>729</v>
      </c>
      <c r="P236" s="120"/>
    </row>
    <row r="237" spans="1:22" s="139" customFormat="1" ht="12.75" customHeight="1">
      <c r="A237" s="47" t="s">
        <v>789</v>
      </c>
      <c r="B237" s="136" t="s">
        <v>28</v>
      </c>
      <c r="C237" s="136" t="s">
        <v>41</v>
      </c>
      <c r="D237" s="136" t="s">
        <v>30</v>
      </c>
      <c r="E237" s="136" t="s">
        <v>42</v>
      </c>
      <c r="F237" s="136" t="s">
        <v>43</v>
      </c>
      <c r="G237" s="136" t="s">
        <v>34</v>
      </c>
      <c r="H237" s="136" t="s">
        <v>34</v>
      </c>
      <c r="I237" s="136" t="s">
        <v>45</v>
      </c>
      <c r="J237" s="136" t="s">
        <v>34</v>
      </c>
      <c r="K237" s="141" t="s">
        <v>792</v>
      </c>
      <c r="L237" s="136" t="s">
        <v>49</v>
      </c>
      <c r="M237" s="136" t="s">
        <v>795</v>
      </c>
      <c r="N237" s="136" t="s">
        <v>41</v>
      </c>
      <c r="O237" s="142" t="s">
        <v>53</v>
      </c>
      <c r="P237" s="47" t="s">
        <v>67</v>
      </c>
      <c r="Q237" s="120"/>
      <c r="R237" s="49"/>
      <c r="S237" s="49"/>
      <c r="T237" s="49"/>
      <c r="U237" s="49"/>
      <c r="V237" s="49"/>
    </row>
    <row r="238" spans="1:22" s="139" customFormat="1" ht="12.75" customHeight="1">
      <c r="A238" s="136" t="s">
        <v>789</v>
      </c>
      <c r="B238" s="136" t="s">
        <v>28</v>
      </c>
      <c r="C238" s="136" t="s">
        <v>41</v>
      </c>
      <c r="D238" s="136" t="s">
        <v>30</v>
      </c>
      <c r="E238" s="136" t="s">
        <v>76</v>
      </c>
      <c r="F238" s="136" t="s">
        <v>43</v>
      </c>
      <c r="G238" s="136" t="s">
        <v>34</v>
      </c>
      <c r="H238" s="136" t="s">
        <v>34</v>
      </c>
      <c r="I238" s="136" t="s">
        <v>45</v>
      </c>
      <c r="J238" s="136" t="s">
        <v>34</v>
      </c>
      <c r="K238" s="141" t="s">
        <v>792</v>
      </c>
      <c r="L238" s="136" t="s">
        <v>49</v>
      </c>
      <c r="M238" s="136" t="s">
        <v>799</v>
      </c>
      <c r="N238" s="136" t="s">
        <v>41</v>
      </c>
      <c r="O238" s="142" t="s">
        <v>53</v>
      </c>
      <c r="P238" s="47" t="s">
        <v>67</v>
      </c>
    </row>
    <row r="239" spans="1:22" s="139" customFormat="1" ht="12.75" customHeight="1">
      <c r="A239" s="136" t="s">
        <v>789</v>
      </c>
      <c r="B239" s="136" t="s">
        <v>28</v>
      </c>
      <c r="C239" s="136" t="s">
        <v>41</v>
      </c>
      <c r="D239" s="136" t="s">
        <v>30</v>
      </c>
      <c r="E239" s="136" t="s">
        <v>83</v>
      </c>
      <c r="F239" s="47" t="s">
        <v>2185</v>
      </c>
      <c r="G239" s="136" t="s">
        <v>34</v>
      </c>
      <c r="H239" s="136" t="s">
        <v>34</v>
      </c>
      <c r="I239" s="136" t="s">
        <v>45</v>
      </c>
      <c r="J239" s="136" t="s">
        <v>34</v>
      </c>
      <c r="K239" s="141" t="s">
        <v>792</v>
      </c>
      <c r="L239" s="136" t="s">
        <v>49</v>
      </c>
      <c r="M239" s="136" t="s">
        <v>803</v>
      </c>
      <c r="N239" s="136" t="s">
        <v>41</v>
      </c>
      <c r="O239" s="142" t="s">
        <v>92</v>
      </c>
      <c r="P239" s="47"/>
    </row>
    <row r="240" spans="1:22" ht="12.75" customHeight="1">
      <c r="A240" s="25" t="s">
        <v>789</v>
      </c>
      <c r="B240" s="5" t="s">
        <v>28</v>
      </c>
      <c r="C240" s="20" t="s">
        <v>93</v>
      </c>
      <c r="D240" s="5" t="s">
        <v>94</v>
      </c>
      <c r="E240" s="5" t="s">
        <v>96</v>
      </c>
      <c r="F240" s="47" t="s">
        <v>2145</v>
      </c>
      <c r="G240" s="21" t="s">
        <v>34</v>
      </c>
      <c r="H240" s="5" t="s">
        <v>44</v>
      </c>
      <c r="I240" s="5" t="s">
        <v>45</v>
      </c>
      <c r="J240" s="21" t="s">
        <v>44</v>
      </c>
      <c r="K240" s="7" t="s">
        <v>792</v>
      </c>
      <c r="L240" s="4" t="s">
        <v>49</v>
      </c>
      <c r="M240" s="31" t="s">
        <v>2126</v>
      </c>
      <c r="N240" s="25" t="s">
        <v>41</v>
      </c>
      <c r="O240" s="9" t="s">
        <v>101</v>
      </c>
      <c r="P240" s="74"/>
      <c r="Q240"/>
      <c r="R240"/>
    </row>
    <row r="241" spans="1:22" s="139" customFormat="1" ht="12.75" customHeight="1">
      <c r="A241" s="136" t="s">
        <v>789</v>
      </c>
      <c r="B241" s="136" t="s">
        <v>28</v>
      </c>
      <c r="C241" s="136" t="s">
        <v>41</v>
      </c>
      <c r="D241" s="136" t="s">
        <v>30</v>
      </c>
      <c r="E241" s="136" t="s">
        <v>542</v>
      </c>
      <c r="F241" s="47" t="s">
        <v>2185</v>
      </c>
      <c r="G241" s="136" t="s">
        <v>34</v>
      </c>
      <c r="H241" s="136" t="s">
        <v>34</v>
      </c>
      <c r="I241" s="136" t="s">
        <v>45</v>
      </c>
      <c r="J241" s="136" t="s">
        <v>44</v>
      </c>
      <c r="K241" s="141" t="s">
        <v>792</v>
      </c>
      <c r="L241" s="136" t="s">
        <v>49</v>
      </c>
      <c r="M241" s="136" t="s">
        <v>809</v>
      </c>
      <c r="N241" s="136" t="s">
        <v>41</v>
      </c>
      <c r="O241" s="142" t="s">
        <v>222</v>
      </c>
      <c r="P241" s="47"/>
      <c r="Q241" s="120"/>
    </row>
    <row r="242" spans="1:22" s="139" customFormat="1" ht="12.75" customHeight="1">
      <c r="A242" s="136" t="s">
        <v>789</v>
      </c>
      <c r="B242" s="136" t="s">
        <v>28</v>
      </c>
      <c r="C242" s="136" t="s">
        <v>41</v>
      </c>
      <c r="D242" s="136" t="s">
        <v>30</v>
      </c>
      <c r="E242" s="136" t="s">
        <v>83</v>
      </c>
      <c r="F242" s="47" t="s">
        <v>2185</v>
      </c>
      <c r="G242" s="136" t="s">
        <v>34</v>
      </c>
      <c r="H242" s="136" t="s">
        <v>34</v>
      </c>
      <c r="I242" s="136" t="s">
        <v>45</v>
      </c>
      <c r="J242" s="136" t="s">
        <v>34</v>
      </c>
      <c r="K242" s="141" t="s">
        <v>792</v>
      </c>
      <c r="L242" s="136" t="s">
        <v>49</v>
      </c>
      <c r="M242" s="136" t="s">
        <v>811</v>
      </c>
      <c r="N242" s="136" t="s">
        <v>41</v>
      </c>
      <c r="O242" s="142" t="s">
        <v>107</v>
      </c>
      <c r="P242" s="47"/>
    </row>
    <row r="243" spans="1:22" s="139" customFormat="1" ht="12.75" customHeight="1">
      <c r="A243" s="136" t="s">
        <v>789</v>
      </c>
      <c r="B243" s="136" t="s">
        <v>28</v>
      </c>
      <c r="C243" s="136" t="s">
        <v>41</v>
      </c>
      <c r="D243" s="136" t="s">
        <v>30</v>
      </c>
      <c r="E243" s="136" t="s">
        <v>118</v>
      </c>
      <c r="F243" s="136" t="s">
        <v>120</v>
      </c>
      <c r="G243" s="136" t="s">
        <v>34</v>
      </c>
      <c r="H243" s="136" t="s">
        <v>34</v>
      </c>
      <c r="I243" s="136" t="s">
        <v>45</v>
      </c>
      <c r="J243" s="136" t="s">
        <v>44</v>
      </c>
      <c r="K243" s="141" t="s">
        <v>792</v>
      </c>
      <c r="L243" s="136" t="s">
        <v>49</v>
      </c>
      <c r="M243" s="136" t="s">
        <v>820</v>
      </c>
      <c r="N243" s="136" t="s">
        <v>41</v>
      </c>
      <c r="O243" s="142" t="s">
        <v>107</v>
      </c>
      <c r="P243" s="47"/>
      <c r="R243" s="49"/>
      <c r="S243" s="49"/>
      <c r="T243" s="49"/>
      <c r="U243" s="49"/>
      <c r="V243" s="49"/>
    </row>
    <row r="244" spans="1:22" s="139" customFormat="1" ht="12.75" customHeight="1">
      <c r="A244" s="136" t="s">
        <v>789</v>
      </c>
      <c r="B244" s="136" t="s">
        <v>28</v>
      </c>
      <c r="C244" s="136" t="s">
        <v>41</v>
      </c>
      <c r="D244" s="136" t="s">
        <v>30</v>
      </c>
      <c r="E244" s="136" t="s">
        <v>129</v>
      </c>
      <c r="F244" s="47" t="s">
        <v>2208</v>
      </c>
      <c r="G244" s="136" t="s">
        <v>34</v>
      </c>
      <c r="H244" s="136" t="s">
        <v>34</v>
      </c>
      <c r="I244" s="136" t="s">
        <v>45</v>
      </c>
      <c r="J244" s="136" t="s">
        <v>34</v>
      </c>
      <c r="K244" s="141" t="s">
        <v>792</v>
      </c>
      <c r="L244" s="136" t="s">
        <v>49</v>
      </c>
      <c r="M244" s="136" t="s">
        <v>822</v>
      </c>
      <c r="N244" s="136" t="s">
        <v>41</v>
      </c>
      <c r="O244" s="142" t="s">
        <v>107</v>
      </c>
      <c r="P244" s="47"/>
      <c r="R244" s="49"/>
      <c r="S244" s="49"/>
      <c r="T244" s="49"/>
      <c r="U244" s="49"/>
      <c r="V244" s="49"/>
    </row>
    <row r="245" spans="1:22" s="139" customFormat="1" ht="12.75" customHeight="1">
      <c r="A245" s="94" t="s">
        <v>789</v>
      </c>
      <c r="B245" s="136" t="s">
        <v>28</v>
      </c>
      <c r="C245" s="136" t="s">
        <v>41</v>
      </c>
      <c r="D245" s="136" t="s">
        <v>41</v>
      </c>
      <c r="E245" s="136" t="s">
        <v>96</v>
      </c>
      <c r="F245" s="47" t="s">
        <v>2145</v>
      </c>
      <c r="G245" s="136" t="s">
        <v>34</v>
      </c>
      <c r="H245" s="136" t="s">
        <v>34</v>
      </c>
      <c r="I245" s="136" t="s">
        <v>45</v>
      </c>
      <c r="J245" s="136" t="s">
        <v>44</v>
      </c>
      <c r="K245" s="141" t="s">
        <v>792</v>
      </c>
      <c r="L245" s="136" t="s">
        <v>49</v>
      </c>
      <c r="M245" s="136" t="s">
        <v>826</v>
      </c>
      <c r="N245" s="136" t="s">
        <v>41</v>
      </c>
      <c r="O245" s="142" t="s">
        <v>578</v>
      </c>
      <c r="P245" s="47" t="s">
        <v>232</v>
      </c>
      <c r="Q245" s="120"/>
      <c r="R245" s="49"/>
      <c r="S245" s="49"/>
      <c r="T245" s="49"/>
      <c r="U245" s="49"/>
      <c r="V245" s="49"/>
    </row>
    <row r="246" spans="1:22" s="139" customFormat="1" ht="12.75" customHeight="1">
      <c r="A246" s="136" t="s">
        <v>789</v>
      </c>
      <c r="B246" s="136" t="s">
        <v>28</v>
      </c>
      <c r="C246" s="136" t="s">
        <v>41</v>
      </c>
      <c r="D246" s="136" t="s">
        <v>30</v>
      </c>
      <c r="E246" s="136" t="s">
        <v>581</v>
      </c>
      <c r="F246" s="136" t="s">
        <v>582</v>
      </c>
      <c r="G246" s="136" t="s">
        <v>34</v>
      </c>
      <c r="H246" s="136" t="s">
        <v>44</v>
      </c>
      <c r="I246" s="136" t="s">
        <v>45</v>
      </c>
      <c r="J246" s="136" t="s">
        <v>44</v>
      </c>
      <c r="K246" s="141" t="s">
        <v>792</v>
      </c>
      <c r="L246" s="136" t="s">
        <v>49</v>
      </c>
      <c r="M246" s="136" t="s">
        <v>482</v>
      </c>
      <c r="N246" s="136" t="s">
        <v>41</v>
      </c>
      <c r="O246" s="142" t="s">
        <v>586</v>
      </c>
      <c r="P246" s="47"/>
      <c r="Q246" s="120"/>
      <c r="R246" s="49"/>
      <c r="S246" s="49"/>
      <c r="T246" s="49"/>
      <c r="U246" s="49"/>
      <c r="V246" s="49"/>
    </row>
    <row r="247" spans="1:22" s="139" customFormat="1" ht="12.75" customHeight="1">
      <c r="A247" s="136" t="s">
        <v>789</v>
      </c>
      <c r="B247" s="136" t="s">
        <v>28</v>
      </c>
      <c r="C247" s="136" t="s">
        <v>41</v>
      </c>
      <c r="D247" s="136" t="s">
        <v>30</v>
      </c>
      <c r="E247" s="136" t="s">
        <v>118</v>
      </c>
      <c r="F247" s="136" t="s">
        <v>120</v>
      </c>
      <c r="G247" s="136" t="s">
        <v>34</v>
      </c>
      <c r="H247" s="136" t="s">
        <v>34</v>
      </c>
      <c r="I247" s="136" t="s">
        <v>45</v>
      </c>
      <c r="J247" s="136" t="s">
        <v>44</v>
      </c>
      <c r="K247" s="141" t="s">
        <v>792</v>
      </c>
      <c r="L247" s="136" t="s">
        <v>49</v>
      </c>
      <c r="M247" s="136" t="s">
        <v>617</v>
      </c>
      <c r="N247" s="136" t="s">
        <v>41</v>
      </c>
      <c r="O247" s="142" t="s">
        <v>178</v>
      </c>
      <c r="P247" s="47"/>
      <c r="Q247" s="120"/>
      <c r="R247" s="49"/>
      <c r="S247" s="49"/>
      <c r="T247" s="49"/>
      <c r="U247" s="49"/>
      <c r="V247" s="49"/>
    </row>
    <row r="248" spans="1:22" s="139" customFormat="1" ht="12.75" customHeight="1">
      <c r="A248" s="136" t="s">
        <v>789</v>
      </c>
      <c r="B248" s="136" t="s">
        <v>28</v>
      </c>
      <c r="C248" s="136" t="s">
        <v>41</v>
      </c>
      <c r="D248" s="136" t="s">
        <v>30</v>
      </c>
      <c r="E248" s="136" t="s">
        <v>118</v>
      </c>
      <c r="F248" s="136" t="s">
        <v>120</v>
      </c>
      <c r="G248" s="136" t="s">
        <v>34</v>
      </c>
      <c r="H248" s="136" t="s">
        <v>34</v>
      </c>
      <c r="I248" s="136" t="s">
        <v>45</v>
      </c>
      <c r="J248" s="136" t="s">
        <v>34</v>
      </c>
      <c r="K248" s="141" t="s">
        <v>792</v>
      </c>
      <c r="L248" s="136" t="s">
        <v>49</v>
      </c>
      <c r="M248" s="136" t="s">
        <v>574</v>
      </c>
      <c r="N248" s="136" t="s">
        <v>41</v>
      </c>
      <c r="O248" s="142" t="s">
        <v>178</v>
      </c>
      <c r="P248" s="47"/>
      <c r="Q248" s="120"/>
    </row>
    <row r="249" spans="1:22" s="139" customFormat="1" ht="12.75" customHeight="1">
      <c r="A249" s="136" t="s">
        <v>789</v>
      </c>
      <c r="B249" s="136" t="s">
        <v>28</v>
      </c>
      <c r="C249" s="136" t="s">
        <v>41</v>
      </c>
      <c r="D249" s="136" t="s">
        <v>30</v>
      </c>
      <c r="E249" s="136" t="s">
        <v>118</v>
      </c>
      <c r="F249" s="136" t="s">
        <v>120</v>
      </c>
      <c r="G249" s="136" t="s">
        <v>34</v>
      </c>
      <c r="H249" s="136" t="s">
        <v>34</v>
      </c>
      <c r="I249" s="136" t="s">
        <v>45</v>
      </c>
      <c r="J249" s="136" t="s">
        <v>34</v>
      </c>
      <c r="K249" s="141" t="s">
        <v>792</v>
      </c>
      <c r="L249" s="136" t="s">
        <v>49</v>
      </c>
      <c r="M249" s="136" t="s">
        <v>835</v>
      </c>
      <c r="N249" s="136" t="s">
        <v>41</v>
      </c>
      <c r="O249" s="142" t="s">
        <v>178</v>
      </c>
      <c r="P249" s="47"/>
      <c r="Q249" s="120"/>
    </row>
    <row r="250" spans="1:22" s="139" customFormat="1" ht="12.75" customHeight="1">
      <c r="A250" s="136" t="s">
        <v>789</v>
      </c>
      <c r="B250" s="136" t="s">
        <v>28</v>
      </c>
      <c r="C250" s="136" t="s">
        <v>41</v>
      </c>
      <c r="D250" s="136" t="s">
        <v>30</v>
      </c>
      <c r="E250" s="136" t="s">
        <v>118</v>
      </c>
      <c r="F250" s="136" t="s">
        <v>120</v>
      </c>
      <c r="G250" s="136" t="s">
        <v>34</v>
      </c>
      <c r="H250" s="136" t="s">
        <v>34</v>
      </c>
      <c r="I250" s="136" t="s">
        <v>45</v>
      </c>
      <c r="J250" s="136" t="s">
        <v>44</v>
      </c>
      <c r="K250" s="141" t="s">
        <v>792</v>
      </c>
      <c r="L250" s="136" t="s">
        <v>49</v>
      </c>
      <c r="M250" s="136" t="s">
        <v>555</v>
      </c>
      <c r="N250" s="136" t="s">
        <v>41</v>
      </c>
      <c r="O250" s="142" t="s">
        <v>178</v>
      </c>
      <c r="P250" s="47"/>
      <c r="Q250" s="120"/>
    </row>
    <row r="251" spans="1:22" s="139" customFormat="1" ht="12.75" customHeight="1">
      <c r="A251" s="136" t="s">
        <v>789</v>
      </c>
      <c r="B251" s="136" t="s">
        <v>28</v>
      </c>
      <c r="C251" s="136" t="s">
        <v>41</v>
      </c>
      <c r="D251" s="136" t="s">
        <v>30</v>
      </c>
      <c r="E251" s="136" t="s">
        <v>118</v>
      </c>
      <c r="F251" s="136" t="s">
        <v>120</v>
      </c>
      <c r="G251" s="136" t="s">
        <v>34</v>
      </c>
      <c r="H251" s="136" t="s">
        <v>34</v>
      </c>
      <c r="I251" s="136" t="s">
        <v>45</v>
      </c>
      <c r="J251" s="136" t="s">
        <v>34</v>
      </c>
      <c r="K251" s="141" t="s">
        <v>792</v>
      </c>
      <c r="L251" s="136" t="s">
        <v>49</v>
      </c>
      <c r="M251" s="136" t="s">
        <v>841</v>
      </c>
      <c r="N251" s="136" t="s">
        <v>41</v>
      </c>
      <c r="O251" s="142" t="s">
        <v>178</v>
      </c>
      <c r="P251" s="47"/>
      <c r="Q251" s="120"/>
    </row>
    <row r="252" spans="1:22" s="139" customFormat="1" ht="12.75" customHeight="1">
      <c r="A252" s="136" t="s">
        <v>789</v>
      </c>
      <c r="B252" s="136" t="s">
        <v>28</v>
      </c>
      <c r="C252" s="136" t="s">
        <v>41</v>
      </c>
      <c r="D252" s="136" t="s">
        <v>30</v>
      </c>
      <c r="E252" s="136" t="s">
        <v>118</v>
      </c>
      <c r="F252" s="136" t="s">
        <v>120</v>
      </c>
      <c r="G252" s="136" t="s">
        <v>34</v>
      </c>
      <c r="H252" s="136" t="s">
        <v>34</v>
      </c>
      <c r="I252" s="136" t="s">
        <v>45</v>
      </c>
      <c r="J252" s="136" t="s">
        <v>44</v>
      </c>
      <c r="K252" s="141" t="s">
        <v>792</v>
      </c>
      <c r="L252" s="136" t="s">
        <v>49</v>
      </c>
      <c r="M252" s="136" t="s">
        <v>844</v>
      </c>
      <c r="N252" s="136" t="s">
        <v>41</v>
      </c>
      <c r="O252" s="142" t="s">
        <v>178</v>
      </c>
      <c r="P252" s="47"/>
      <c r="Q252" s="120"/>
    </row>
    <row r="253" spans="1:22" s="139" customFormat="1" ht="12.75" customHeight="1">
      <c r="A253" s="136" t="s">
        <v>789</v>
      </c>
      <c r="B253" s="136" t="s">
        <v>28</v>
      </c>
      <c r="C253" s="136" t="s">
        <v>41</v>
      </c>
      <c r="D253" s="136" t="s">
        <v>30</v>
      </c>
      <c r="E253" s="136" t="s">
        <v>118</v>
      </c>
      <c r="F253" s="136" t="s">
        <v>120</v>
      </c>
      <c r="G253" s="136" t="s">
        <v>34</v>
      </c>
      <c r="H253" s="136" t="s">
        <v>34</v>
      </c>
      <c r="I253" s="136" t="s">
        <v>45</v>
      </c>
      <c r="J253" s="136" t="s">
        <v>34</v>
      </c>
      <c r="K253" s="141" t="s">
        <v>792</v>
      </c>
      <c r="L253" s="136" t="s">
        <v>49</v>
      </c>
      <c r="M253" s="136" t="s">
        <v>845</v>
      </c>
      <c r="N253" s="136" t="s">
        <v>41</v>
      </c>
      <c r="O253" s="142" t="s">
        <v>178</v>
      </c>
      <c r="P253" s="47"/>
      <c r="Q253" s="120"/>
    </row>
    <row r="254" spans="1:22" s="139" customFormat="1" ht="12.75" customHeight="1">
      <c r="A254" s="136" t="s">
        <v>789</v>
      </c>
      <c r="B254" s="136" t="s">
        <v>28</v>
      </c>
      <c r="C254" s="136" t="s">
        <v>41</v>
      </c>
      <c r="D254" s="136" t="s">
        <v>30</v>
      </c>
      <c r="E254" s="136" t="s">
        <v>118</v>
      </c>
      <c r="F254" s="136" t="s">
        <v>120</v>
      </c>
      <c r="G254" s="136" t="s">
        <v>34</v>
      </c>
      <c r="H254" s="136" t="s">
        <v>34</v>
      </c>
      <c r="I254" s="136" t="s">
        <v>45</v>
      </c>
      <c r="J254" s="136" t="s">
        <v>44</v>
      </c>
      <c r="K254" s="141" t="s">
        <v>792</v>
      </c>
      <c r="L254" s="136" t="s">
        <v>49</v>
      </c>
      <c r="M254" s="136" t="s">
        <v>601</v>
      </c>
      <c r="N254" s="136" t="s">
        <v>41</v>
      </c>
      <c r="O254" s="142" t="s">
        <v>178</v>
      </c>
      <c r="P254" s="47"/>
      <c r="Q254" s="120"/>
    </row>
    <row r="255" spans="1:22" s="139" customFormat="1" ht="12.75" customHeight="1">
      <c r="A255" s="136" t="s">
        <v>789</v>
      </c>
      <c r="B255" s="136" t="s">
        <v>28</v>
      </c>
      <c r="C255" s="136" t="s">
        <v>41</v>
      </c>
      <c r="D255" s="136" t="s">
        <v>30</v>
      </c>
      <c r="E255" s="136" t="s">
        <v>118</v>
      </c>
      <c r="F255" s="136" t="s">
        <v>120</v>
      </c>
      <c r="G255" s="136" t="s">
        <v>34</v>
      </c>
      <c r="H255" s="136" t="s">
        <v>44</v>
      </c>
      <c r="I255" s="136" t="s">
        <v>45</v>
      </c>
      <c r="J255" s="136" t="s">
        <v>44</v>
      </c>
      <c r="K255" s="141" t="s">
        <v>792</v>
      </c>
      <c r="L255" s="136" t="s">
        <v>49</v>
      </c>
      <c r="M255" s="136" t="s">
        <v>617</v>
      </c>
      <c r="N255" s="136" t="s">
        <v>41</v>
      </c>
      <c r="O255" s="142" t="s">
        <v>197</v>
      </c>
      <c r="P255" s="47"/>
      <c r="Q255" s="120"/>
    </row>
    <row r="256" spans="1:22" s="139" customFormat="1" ht="12.75" customHeight="1">
      <c r="A256" s="136" t="s">
        <v>789</v>
      </c>
      <c r="B256" s="136" t="s">
        <v>28</v>
      </c>
      <c r="C256" s="136" t="s">
        <v>41</v>
      </c>
      <c r="D256" s="136" t="s">
        <v>30</v>
      </c>
      <c r="E256" s="136" t="s">
        <v>118</v>
      </c>
      <c r="F256" s="136" t="s">
        <v>120</v>
      </c>
      <c r="G256" s="136" t="s">
        <v>34</v>
      </c>
      <c r="H256" s="136" t="s">
        <v>44</v>
      </c>
      <c r="I256" s="136" t="s">
        <v>45</v>
      </c>
      <c r="J256" s="136" t="s">
        <v>44</v>
      </c>
      <c r="K256" s="141" t="s">
        <v>792</v>
      </c>
      <c r="L256" s="136" t="s">
        <v>49</v>
      </c>
      <c r="M256" s="136" t="s">
        <v>852</v>
      </c>
      <c r="N256" s="136" t="s">
        <v>41</v>
      </c>
      <c r="O256" s="142" t="s">
        <v>197</v>
      </c>
      <c r="P256" s="47"/>
      <c r="Q256" s="120"/>
    </row>
    <row r="257" spans="1:17" s="139" customFormat="1" ht="12.75" customHeight="1">
      <c r="A257" s="136" t="s">
        <v>789</v>
      </c>
      <c r="B257" s="136" t="s">
        <v>28</v>
      </c>
      <c r="C257" s="136" t="s">
        <v>41</v>
      </c>
      <c r="D257" s="136" t="s">
        <v>30</v>
      </c>
      <c r="E257" s="136" t="s">
        <v>118</v>
      </c>
      <c r="F257" s="136" t="s">
        <v>120</v>
      </c>
      <c r="G257" s="136" t="s">
        <v>34</v>
      </c>
      <c r="H257" s="136" t="s">
        <v>44</v>
      </c>
      <c r="I257" s="136" t="s">
        <v>45</v>
      </c>
      <c r="J257" s="136" t="s">
        <v>34</v>
      </c>
      <c r="K257" s="141" t="s">
        <v>792</v>
      </c>
      <c r="L257" s="136" t="s">
        <v>49</v>
      </c>
      <c r="M257" s="136" t="s">
        <v>854</v>
      </c>
      <c r="N257" s="136" t="s">
        <v>41</v>
      </c>
      <c r="O257" s="142" t="s">
        <v>197</v>
      </c>
      <c r="P257" s="47"/>
      <c r="Q257" s="120"/>
    </row>
    <row r="258" spans="1:17" s="139" customFormat="1" ht="12.75" customHeight="1">
      <c r="A258" s="136" t="s">
        <v>789</v>
      </c>
      <c r="B258" s="136" t="s">
        <v>28</v>
      </c>
      <c r="C258" s="136" t="s">
        <v>41</v>
      </c>
      <c r="D258" s="136" t="s">
        <v>30</v>
      </c>
      <c r="E258" s="136" t="s">
        <v>118</v>
      </c>
      <c r="F258" s="136" t="s">
        <v>120</v>
      </c>
      <c r="G258" s="136" t="s">
        <v>34</v>
      </c>
      <c r="H258" s="136" t="s">
        <v>44</v>
      </c>
      <c r="I258" s="136" t="s">
        <v>45</v>
      </c>
      <c r="J258" s="136" t="s">
        <v>34</v>
      </c>
      <c r="K258" s="141" t="s">
        <v>792</v>
      </c>
      <c r="L258" s="136" t="s">
        <v>49</v>
      </c>
      <c r="M258" s="136" t="s">
        <v>860</v>
      </c>
      <c r="N258" s="136" t="s">
        <v>41</v>
      </c>
      <c r="O258" s="142" t="s">
        <v>197</v>
      </c>
      <c r="P258" s="47"/>
      <c r="Q258" s="120"/>
    </row>
    <row r="259" spans="1:17" s="139" customFormat="1" ht="12.75" customHeight="1">
      <c r="A259" s="136" t="s">
        <v>789</v>
      </c>
      <c r="B259" s="136" t="s">
        <v>28</v>
      </c>
      <c r="C259" s="136" t="s">
        <v>41</v>
      </c>
      <c r="D259" s="136" t="s">
        <v>30</v>
      </c>
      <c r="E259" s="136" t="s">
        <v>118</v>
      </c>
      <c r="F259" s="136" t="s">
        <v>120</v>
      </c>
      <c r="G259" s="136" t="s">
        <v>34</v>
      </c>
      <c r="H259" s="136" t="s">
        <v>44</v>
      </c>
      <c r="I259" s="136" t="s">
        <v>45</v>
      </c>
      <c r="J259" s="136" t="s">
        <v>44</v>
      </c>
      <c r="K259" s="141" t="s">
        <v>792</v>
      </c>
      <c r="L259" s="136" t="s">
        <v>49</v>
      </c>
      <c r="M259" s="136" t="s">
        <v>605</v>
      </c>
      <c r="N259" s="136" t="s">
        <v>41</v>
      </c>
      <c r="O259" s="142" t="s">
        <v>197</v>
      </c>
      <c r="P259" s="47"/>
      <c r="Q259" s="120"/>
    </row>
    <row r="260" spans="1:17" s="139" customFormat="1" ht="12.75" customHeight="1">
      <c r="A260" s="136" t="s">
        <v>789</v>
      </c>
      <c r="B260" s="136" t="s">
        <v>28</v>
      </c>
      <c r="C260" s="136" t="s">
        <v>41</v>
      </c>
      <c r="D260" s="136" t="s">
        <v>30</v>
      </c>
      <c r="E260" s="136" t="s">
        <v>118</v>
      </c>
      <c r="F260" s="136" t="s">
        <v>120</v>
      </c>
      <c r="G260" s="136" t="s">
        <v>34</v>
      </c>
      <c r="H260" s="136" t="s">
        <v>44</v>
      </c>
      <c r="I260" s="136" t="s">
        <v>45</v>
      </c>
      <c r="J260" s="136" t="s">
        <v>44</v>
      </c>
      <c r="K260" s="141" t="s">
        <v>792</v>
      </c>
      <c r="L260" s="136" t="s">
        <v>49</v>
      </c>
      <c r="M260" s="136" t="s">
        <v>612</v>
      </c>
      <c r="N260" s="136" t="s">
        <v>41</v>
      </c>
      <c r="O260" s="142" t="s">
        <v>197</v>
      </c>
      <c r="P260" s="47"/>
      <c r="Q260" s="120"/>
    </row>
    <row r="261" spans="1:17" s="139" customFormat="1" ht="12.75" customHeight="1">
      <c r="A261" s="136" t="s">
        <v>789</v>
      </c>
      <c r="B261" s="136" t="s">
        <v>28</v>
      </c>
      <c r="C261" s="136" t="s">
        <v>41</v>
      </c>
      <c r="D261" s="136" t="s">
        <v>30</v>
      </c>
      <c r="E261" s="136" t="s">
        <v>118</v>
      </c>
      <c r="F261" s="136" t="s">
        <v>120</v>
      </c>
      <c r="G261" s="136" t="s">
        <v>34</v>
      </c>
      <c r="H261" s="136" t="s">
        <v>44</v>
      </c>
      <c r="I261" s="136" t="s">
        <v>45</v>
      </c>
      <c r="J261" s="136" t="s">
        <v>44</v>
      </c>
      <c r="K261" s="141" t="s">
        <v>792</v>
      </c>
      <c r="L261" s="136" t="s">
        <v>49</v>
      </c>
      <c r="M261" s="136" t="s">
        <v>612</v>
      </c>
      <c r="N261" s="136" t="s">
        <v>41</v>
      </c>
      <c r="O261" s="142" t="s">
        <v>197</v>
      </c>
      <c r="P261" s="47"/>
      <c r="Q261" s="120"/>
    </row>
    <row r="262" spans="1:17" s="139" customFormat="1" ht="12.75" customHeight="1">
      <c r="A262" s="136" t="s">
        <v>789</v>
      </c>
      <c r="B262" s="136" t="s">
        <v>28</v>
      </c>
      <c r="C262" s="136" t="s">
        <v>41</v>
      </c>
      <c r="D262" s="136" t="s">
        <v>30</v>
      </c>
      <c r="E262" s="136" t="s">
        <v>118</v>
      </c>
      <c r="F262" s="136" t="s">
        <v>120</v>
      </c>
      <c r="G262" s="136" t="s">
        <v>34</v>
      </c>
      <c r="H262" s="136" t="s">
        <v>44</v>
      </c>
      <c r="I262" s="136" t="s">
        <v>45</v>
      </c>
      <c r="J262" s="136" t="s">
        <v>44</v>
      </c>
      <c r="K262" s="141" t="s">
        <v>792</v>
      </c>
      <c r="L262" s="136" t="s">
        <v>49</v>
      </c>
      <c r="M262" s="136" t="s">
        <v>866</v>
      </c>
      <c r="N262" s="136" t="s">
        <v>41</v>
      </c>
      <c r="O262" s="142" t="s">
        <v>197</v>
      </c>
      <c r="P262" s="47"/>
      <c r="Q262" s="120"/>
    </row>
    <row r="263" spans="1:17" s="139" customFormat="1" ht="12.75" customHeight="1">
      <c r="A263" s="136" t="s">
        <v>789</v>
      </c>
      <c r="B263" s="136" t="s">
        <v>28</v>
      </c>
      <c r="C263" s="136" t="s">
        <v>41</v>
      </c>
      <c r="D263" s="136" t="s">
        <v>30</v>
      </c>
      <c r="E263" s="136" t="s">
        <v>118</v>
      </c>
      <c r="F263" s="136" t="s">
        <v>120</v>
      </c>
      <c r="G263" s="136" t="s">
        <v>34</v>
      </c>
      <c r="H263" s="136" t="s">
        <v>44</v>
      </c>
      <c r="I263" s="136" t="s">
        <v>45</v>
      </c>
      <c r="J263" s="136" t="s">
        <v>44</v>
      </c>
      <c r="K263" s="141" t="s">
        <v>792</v>
      </c>
      <c r="L263" s="136" t="s">
        <v>49</v>
      </c>
      <c r="M263" s="136" t="s">
        <v>615</v>
      </c>
      <c r="N263" s="136" t="s">
        <v>41</v>
      </c>
      <c r="O263" s="142" t="s">
        <v>197</v>
      </c>
      <c r="P263" s="47"/>
      <c r="Q263" s="120"/>
    </row>
    <row r="264" spans="1:17" s="139" customFormat="1" ht="12.75" customHeight="1">
      <c r="A264" s="136" t="s">
        <v>789</v>
      </c>
      <c r="B264" s="136" t="s">
        <v>28</v>
      </c>
      <c r="C264" s="136" t="s">
        <v>41</v>
      </c>
      <c r="D264" s="136" t="s">
        <v>30</v>
      </c>
      <c r="E264" s="136" t="s">
        <v>118</v>
      </c>
      <c r="F264" s="136" t="s">
        <v>120</v>
      </c>
      <c r="G264" s="136" t="s">
        <v>34</v>
      </c>
      <c r="H264" s="136" t="s">
        <v>44</v>
      </c>
      <c r="I264" s="136" t="s">
        <v>45</v>
      </c>
      <c r="J264" s="136" t="s">
        <v>44</v>
      </c>
      <c r="K264" s="141" t="s">
        <v>792</v>
      </c>
      <c r="L264" s="136" t="s">
        <v>49</v>
      </c>
      <c r="M264" s="136" t="s">
        <v>869</v>
      </c>
      <c r="N264" s="136" t="s">
        <v>41</v>
      </c>
      <c r="O264" s="142" t="s">
        <v>197</v>
      </c>
      <c r="P264" s="47"/>
      <c r="Q264" s="120"/>
    </row>
    <row r="265" spans="1:17" s="139" customFormat="1" ht="12.75" customHeight="1">
      <c r="A265" s="136" t="s">
        <v>789</v>
      </c>
      <c r="B265" s="136" t="s">
        <v>28</v>
      </c>
      <c r="C265" s="136" t="s">
        <v>41</v>
      </c>
      <c r="D265" s="136" t="s">
        <v>30</v>
      </c>
      <c r="E265" s="136" t="s">
        <v>118</v>
      </c>
      <c r="F265" s="136" t="s">
        <v>120</v>
      </c>
      <c r="G265" s="136" t="s">
        <v>34</v>
      </c>
      <c r="H265" s="136" t="s">
        <v>44</v>
      </c>
      <c r="I265" s="136" t="s">
        <v>45</v>
      </c>
      <c r="J265" s="136" t="s">
        <v>44</v>
      </c>
      <c r="K265" s="141" t="s">
        <v>792</v>
      </c>
      <c r="L265" s="136" t="s">
        <v>49</v>
      </c>
      <c r="M265" s="136" t="s">
        <v>872</v>
      </c>
      <c r="N265" s="136" t="s">
        <v>41</v>
      </c>
      <c r="O265" s="142" t="s">
        <v>197</v>
      </c>
      <c r="P265" s="47"/>
      <c r="Q265" s="120"/>
    </row>
    <row r="266" spans="1:17" s="139" customFormat="1" ht="12.75" customHeight="1">
      <c r="A266" s="136" t="s">
        <v>789</v>
      </c>
      <c r="B266" s="136" t="s">
        <v>28</v>
      </c>
      <c r="C266" s="136" t="s">
        <v>41</v>
      </c>
      <c r="D266" s="136" t="s">
        <v>30</v>
      </c>
      <c r="E266" s="136" t="s">
        <v>118</v>
      </c>
      <c r="F266" s="136" t="s">
        <v>120</v>
      </c>
      <c r="G266" s="136" t="s">
        <v>34</v>
      </c>
      <c r="H266" s="136" t="s">
        <v>44</v>
      </c>
      <c r="I266" s="136" t="s">
        <v>45</v>
      </c>
      <c r="J266" s="136" t="s">
        <v>44</v>
      </c>
      <c r="K266" s="141" t="s">
        <v>792</v>
      </c>
      <c r="L266" s="136" t="s">
        <v>49</v>
      </c>
      <c r="M266" s="136" t="s">
        <v>482</v>
      </c>
      <c r="N266" s="136" t="s">
        <v>41</v>
      </c>
      <c r="O266" s="142" t="s">
        <v>197</v>
      </c>
      <c r="P266" s="47"/>
      <c r="Q266" s="120"/>
    </row>
    <row r="267" spans="1:17" s="139" customFormat="1" ht="12.75" customHeight="1">
      <c r="A267" s="136" t="s">
        <v>789</v>
      </c>
      <c r="B267" s="136" t="s">
        <v>28</v>
      </c>
      <c r="C267" s="136" t="s">
        <v>41</v>
      </c>
      <c r="D267" s="136" t="s">
        <v>30</v>
      </c>
      <c r="E267" s="136" t="s">
        <v>118</v>
      </c>
      <c r="F267" s="136" t="s">
        <v>120</v>
      </c>
      <c r="G267" s="136" t="s">
        <v>34</v>
      </c>
      <c r="H267" s="136" t="s">
        <v>44</v>
      </c>
      <c r="I267" s="136" t="s">
        <v>45</v>
      </c>
      <c r="J267" s="136" t="s">
        <v>44</v>
      </c>
      <c r="K267" s="141" t="s">
        <v>792</v>
      </c>
      <c r="L267" s="136" t="s">
        <v>49</v>
      </c>
      <c r="M267" s="136" t="s">
        <v>612</v>
      </c>
      <c r="N267" s="136" t="s">
        <v>41</v>
      </c>
      <c r="O267" s="142" t="s">
        <v>197</v>
      </c>
      <c r="P267" s="47"/>
      <c r="Q267" s="120"/>
    </row>
    <row r="268" spans="1:17" s="139" customFormat="1" ht="12.75" customHeight="1">
      <c r="A268" s="136" t="s">
        <v>789</v>
      </c>
      <c r="B268" s="136" t="s">
        <v>28</v>
      </c>
      <c r="C268" s="136" t="s">
        <v>41</v>
      </c>
      <c r="D268" s="136" t="s">
        <v>30</v>
      </c>
      <c r="E268" s="136" t="s">
        <v>118</v>
      </c>
      <c r="F268" s="136" t="s">
        <v>120</v>
      </c>
      <c r="G268" s="136" t="s">
        <v>34</v>
      </c>
      <c r="H268" s="136" t="s">
        <v>44</v>
      </c>
      <c r="I268" s="136" t="s">
        <v>45</v>
      </c>
      <c r="J268" s="136" t="s">
        <v>44</v>
      </c>
      <c r="K268" s="141" t="s">
        <v>792</v>
      </c>
      <c r="L268" s="136" t="s">
        <v>49</v>
      </c>
      <c r="M268" s="136" t="s">
        <v>482</v>
      </c>
      <c r="N268" s="136" t="s">
        <v>41</v>
      </c>
      <c r="O268" s="142" t="s">
        <v>197</v>
      </c>
      <c r="P268" s="47"/>
      <c r="Q268" s="120"/>
    </row>
    <row r="269" spans="1:17" s="139" customFormat="1" ht="12.75" customHeight="1">
      <c r="A269" s="136" t="s">
        <v>789</v>
      </c>
      <c r="B269" s="136" t="s">
        <v>28</v>
      </c>
      <c r="C269" s="136" t="s">
        <v>41</v>
      </c>
      <c r="D269" s="136" t="s">
        <v>30</v>
      </c>
      <c r="E269" s="136" t="s">
        <v>118</v>
      </c>
      <c r="F269" s="136" t="s">
        <v>120</v>
      </c>
      <c r="G269" s="136" t="s">
        <v>34</v>
      </c>
      <c r="H269" s="136" t="s">
        <v>34</v>
      </c>
      <c r="I269" s="136" t="s">
        <v>45</v>
      </c>
      <c r="J269" s="136" t="s">
        <v>34</v>
      </c>
      <c r="K269" s="141" t="s">
        <v>792</v>
      </c>
      <c r="L269" s="136" t="s">
        <v>49</v>
      </c>
      <c r="M269" s="136" t="s">
        <v>886</v>
      </c>
      <c r="N269" s="136" t="s">
        <v>41</v>
      </c>
      <c r="O269" s="142" t="s">
        <v>197</v>
      </c>
      <c r="P269" s="47"/>
      <c r="Q269" s="120"/>
    </row>
    <row r="270" spans="1:17" s="139" customFormat="1" ht="12.75" customHeight="1">
      <c r="A270" s="136" t="s">
        <v>789</v>
      </c>
      <c r="B270" s="136" t="s">
        <v>28</v>
      </c>
      <c r="C270" s="136" t="s">
        <v>41</v>
      </c>
      <c r="D270" s="136" t="s">
        <v>30</v>
      </c>
      <c r="E270" s="136" t="s">
        <v>118</v>
      </c>
      <c r="F270" s="136" t="s">
        <v>120</v>
      </c>
      <c r="G270" s="136" t="s">
        <v>34</v>
      </c>
      <c r="H270" s="136" t="s">
        <v>34</v>
      </c>
      <c r="I270" s="136" t="s">
        <v>45</v>
      </c>
      <c r="J270" s="136" t="s">
        <v>44</v>
      </c>
      <c r="K270" s="141" t="s">
        <v>792</v>
      </c>
      <c r="L270" s="136" t="s">
        <v>49</v>
      </c>
      <c r="M270" s="136" t="s">
        <v>889</v>
      </c>
      <c r="N270" s="136" t="s">
        <v>41</v>
      </c>
      <c r="O270" s="142" t="s">
        <v>197</v>
      </c>
      <c r="P270" s="47"/>
      <c r="Q270" s="120"/>
    </row>
    <row r="271" spans="1:17" s="139" customFormat="1" ht="12.75" customHeight="1">
      <c r="A271" s="136" t="s">
        <v>789</v>
      </c>
      <c r="B271" s="136" t="s">
        <v>28</v>
      </c>
      <c r="C271" s="136" t="s">
        <v>41</v>
      </c>
      <c r="D271" s="136" t="s">
        <v>30</v>
      </c>
      <c r="E271" s="136" t="s">
        <v>118</v>
      </c>
      <c r="F271" s="136" t="s">
        <v>120</v>
      </c>
      <c r="G271" s="136" t="s">
        <v>34</v>
      </c>
      <c r="H271" s="136" t="s">
        <v>44</v>
      </c>
      <c r="I271" s="136" t="s">
        <v>45</v>
      </c>
      <c r="J271" s="136" t="s">
        <v>34</v>
      </c>
      <c r="K271" s="141" t="s">
        <v>792</v>
      </c>
      <c r="L271" s="136" t="s">
        <v>49</v>
      </c>
      <c r="M271" s="136" t="s">
        <v>890</v>
      </c>
      <c r="N271" s="136" t="s">
        <v>41</v>
      </c>
      <c r="O271" s="142" t="s">
        <v>197</v>
      </c>
      <c r="P271" s="47"/>
      <c r="Q271" s="120"/>
    </row>
    <row r="272" spans="1:17" s="139" customFormat="1" ht="12.75" customHeight="1">
      <c r="A272" s="136" t="s">
        <v>789</v>
      </c>
      <c r="B272" s="136" t="s">
        <v>28</v>
      </c>
      <c r="C272" s="136" t="s">
        <v>41</v>
      </c>
      <c r="D272" s="136" t="s">
        <v>30</v>
      </c>
      <c r="E272" s="136" t="s">
        <v>118</v>
      </c>
      <c r="F272" s="136" t="s">
        <v>120</v>
      </c>
      <c r="G272" s="136" t="s">
        <v>34</v>
      </c>
      <c r="H272" s="136" t="s">
        <v>44</v>
      </c>
      <c r="I272" s="136" t="s">
        <v>45</v>
      </c>
      <c r="J272" s="136" t="s">
        <v>44</v>
      </c>
      <c r="K272" s="141" t="s">
        <v>792</v>
      </c>
      <c r="L272" s="136" t="s">
        <v>49</v>
      </c>
      <c r="M272" s="136" t="s">
        <v>869</v>
      </c>
      <c r="N272" s="136" t="s">
        <v>41</v>
      </c>
      <c r="O272" s="142" t="s">
        <v>197</v>
      </c>
      <c r="P272" s="47"/>
      <c r="Q272" s="120"/>
    </row>
    <row r="273" spans="1:22" s="139" customFormat="1" ht="12.75" customHeight="1">
      <c r="A273" s="150" t="s">
        <v>1547</v>
      </c>
      <c r="B273" s="136" t="s">
        <v>28</v>
      </c>
      <c r="C273" s="136" t="s">
        <v>29</v>
      </c>
      <c r="D273" s="136" t="s">
        <v>30</v>
      </c>
      <c r="E273" s="136" t="s">
        <v>893</v>
      </c>
      <c r="F273" s="136" t="s">
        <v>893</v>
      </c>
      <c r="G273" s="136" t="s">
        <v>34</v>
      </c>
      <c r="H273" s="136" t="s">
        <v>44</v>
      </c>
      <c r="I273" s="136" t="s">
        <v>45</v>
      </c>
      <c r="J273" s="136" t="s">
        <v>33</v>
      </c>
      <c r="K273" s="141" t="s">
        <v>895</v>
      </c>
      <c r="L273" s="136" t="s">
        <v>49</v>
      </c>
      <c r="M273" s="136" t="s">
        <v>897</v>
      </c>
      <c r="N273" s="136" t="s">
        <v>41</v>
      </c>
      <c r="O273" s="142" t="s">
        <v>898</v>
      </c>
      <c r="P273" s="47" t="s">
        <v>899</v>
      </c>
      <c r="Q273" s="120"/>
    </row>
    <row r="274" spans="1:22" s="139" customFormat="1" ht="12.75" customHeight="1">
      <c r="A274" s="46" t="s">
        <v>1547</v>
      </c>
      <c r="B274" s="136" t="s">
        <v>28</v>
      </c>
      <c r="C274" s="136" t="s">
        <v>29</v>
      </c>
      <c r="D274" s="136" t="s">
        <v>30</v>
      </c>
      <c r="E274" s="136" t="s">
        <v>893</v>
      </c>
      <c r="F274" s="136" t="s">
        <v>893</v>
      </c>
      <c r="G274" s="136" t="s">
        <v>34</v>
      </c>
      <c r="H274" s="136" t="s">
        <v>44</v>
      </c>
      <c r="I274" s="136" t="s">
        <v>45</v>
      </c>
      <c r="J274" s="136" t="s">
        <v>33</v>
      </c>
      <c r="K274" s="141" t="s">
        <v>895</v>
      </c>
      <c r="L274" s="136" t="s">
        <v>49</v>
      </c>
      <c r="M274" s="136" t="s">
        <v>822</v>
      </c>
      <c r="N274" s="136" t="s">
        <v>41</v>
      </c>
      <c r="O274" s="142" t="s">
        <v>898</v>
      </c>
      <c r="P274" s="47" t="s">
        <v>899</v>
      </c>
      <c r="Q274" s="120"/>
    </row>
    <row r="275" spans="1:22" s="139" customFormat="1" ht="12.75" customHeight="1">
      <c r="A275" s="46" t="s">
        <v>1547</v>
      </c>
      <c r="B275" s="136" t="s">
        <v>28</v>
      </c>
      <c r="C275" s="136" t="s">
        <v>29</v>
      </c>
      <c r="D275" s="136" t="s">
        <v>30</v>
      </c>
      <c r="E275" s="136" t="s">
        <v>893</v>
      </c>
      <c r="F275" s="136" t="s">
        <v>893</v>
      </c>
      <c r="G275" s="136" t="s">
        <v>34</v>
      </c>
      <c r="H275" s="136" t="s">
        <v>44</v>
      </c>
      <c r="I275" s="136" t="s">
        <v>45</v>
      </c>
      <c r="J275" s="136" t="s">
        <v>33</v>
      </c>
      <c r="K275" s="141" t="s">
        <v>895</v>
      </c>
      <c r="L275" s="136" t="s">
        <v>49</v>
      </c>
      <c r="M275" s="136" t="s">
        <v>903</v>
      </c>
      <c r="N275" s="136" t="s">
        <v>41</v>
      </c>
      <c r="O275" s="142" t="s">
        <v>898</v>
      </c>
      <c r="P275" s="47" t="s">
        <v>899</v>
      </c>
      <c r="Q275" s="120"/>
      <c r="R275" s="49"/>
      <c r="S275" s="49"/>
      <c r="T275" s="49"/>
      <c r="U275" s="49"/>
      <c r="V275" s="49"/>
    </row>
    <row r="276" spans="1:22" s="139" customFormat="1" ht="12.75" customHeight="1">
      <c r="A276" s="46" t="s">
        <v>1547</v>
      </c>
      <c r="B276" s="136" t="s">
        <v>28</v>
      </c>
      <c r="C276" s="136" t="s">
        <v>29</v>
      </c>
      <c r="D276" s="136" t="s">
        <v>30</v>
      </c>
      <c r="E276" s="136" t="s">
        <v>893</v>
      </c>
      <c r="F276" s="136" t="s">
        <v>893</v>
      </c>
      <c r="G276" s="136" t="s">
        <v>34</v>
      </c>
      <c r="H276" s="136" t="s">
        <v>44</v>
      </c>
      <c r="I276" s="136" t="s">
        <v>45</v>
      </c>
      <c r="J276" s="136" t="s">
        <v>33</v>
      </c>
      <c r="K276" s="141" t="s">
        <v>895</v>
      </c>
      <c r="L276" s="136" t="s">
        <v>49</v>
      </c>
      <c r="M276" s="136" t="s">
        <v>906</v>
      </c>
      <c r="N276" s="136" t="s">
        <v>41</v>
      </c>
      <c r="O276" s="142" t="s">
        <v>898</v>
      </c>
      <c r="P276" s="47" t="s">
        <v>899</v>
      </c>
      <c r="Q276" s="120"/>
      <c r="R276" s="49"/>
      <c r="S276" s="49"/>
      <c r="T276" s="49"/>
      <c r="U276" s="49"/>
      <c r="V276" s="49"/>
    </row>
    <row r="277" spans="1:22" s="139" customFormat="1" ht="12.75" customHeight="1">
      <c r="A277" s="46" t="s">
        <v>1547</v>
      </c>
      <c r="B277" s="136" t="s">
        <v>28</v>
      </c>
      <c r="C277" s="136" t="s">
        <v>29</v>
      </c>
      <c r="D277" s="136" t="s">
        <v>30</v>
      </c>
      <c r="E277" s="136" t="s">
        <v>893</v>
      </c>
      <c r="F277" s="136" t="s">
        <v>893</v>
      </c>
      <c r="G277" s="136" t="s">
        <v>34</v>
      </c>
      <c r="H277" s="136" t="s">
        <v>44</v>
      </c>
      <c r="I277" s="136" t="s">
        <v>45</v>
      </c>
      <c r="J277" s="136" t="s">
        <v>33</v>
      </c>
      <c r="K277" s="141" t="s">
        <v>895</v>
      </c>
      <c r="L277" s="136" t="s">
        <v>49</v>
      </c>
      <c r="M277" s="136" t="s">
        <v>908</v>
      </c>
      <c r="N277" s="136" t="s">
        <v>41</v>
      </c>
      <c r="O277" s="142" t="s">
        <v>898</v>
      </c>
      <c r="P277" s="47" t="s">
        <v>899</v>
      </c>
      <c r="Q277" s="120"/>
      <c r="R277" s="49"/>
      <c r="S277" s="49"/>
      <c r="T277" s="49"/>
      <c r="U277" s="49"/>
      <c r="V277" s="49"/>
    </row>
    <row r="278" spans="1:22" s="139" customFormat="1" ht="12.75" customHeight="1">
      <c r="A278" s="46" t="s">
        <v>1547</v>
      </c>
      <c r="B278" s="136" t="s">
        <v>28</v>
      </c>
      <c r="C278" s="136" t="s">
        <v>29</v>
      </c>
      <c r="D278" s="136" t="s">
        <v>30</v>
      </c>
      <c r="E278" s="136" t="s">
        <v>893</v>
      </c>
      <c r="F278" s="136" t="s">
        <v>893</v>
      </c>
      <c r="G278" s="136" t="s">
        <v>34</v>
      </c>
      <c r="H278" s="136" t="s">
        <v>44</v>
      </c>
      <c r="I278" s="136" t="s">
        <v>45</v>
      </c>
      <c r="J278" s="136" t="s">
        <v>33</v>
      </c>
      <c r="K278" s="141" t="s">
        <v>895</v>
      </c>
      <c r="L278" s="136" t="s">
        <v>49</v>
      </c>
      <c r="M278" s="136" t="s">
        <v>910</v>
      </c>
      <c r="N278" s="136" t="s">
        <v>41</v>
      </c>
      <c r="O278" s="142" t="s">
        <v>898</v>
      </c>
      <c r="P278" s="47" t="s">
        <v>899</v>
      </c>
      <c r="Q278" s="120"/>
      <c r="R278" s="49"/>
      <c r="S278" s="49"/>
      <c r="T278" s="49"/>
      <c r="U278" s="49"/>
      <c r="V278" s="49"/>
    </row>
    <row r="279" spans="1:22" s="139" customFormat="1" ht="12.75" customHeight="1">
      <c r="A279" s="46" t="s">
        <v>1547</v>
      </c>
      <c r="B279" s="136" t="s">
        <v>28</v>
      </c>
      <c r="C279" s="136" t="s">
        <v>235</v>
      </c>
      <c r="D279" s="136" t="s">
        <v>30</v>
      </c>
      <c r="E279" s="136" t="s">
        <v>912</v>
      </c>
      <c r="F279" s="136" t="s">
        <v>893</v>
      </c>
      <c r="G279" s="136" t="s">
        <v>34</v>
      </c>
      <c r="H279" s="136" t="s">
        <v>44</v>
      </c>
      <c r="I279" s="136" t="s">
        <v>45</v>
      </c>
      <c r="J279" s="136" t="s">
        <v>33</v>
      </c>
      <c r="K279" s="141" t="s">
        <v>895</v>
      </c>
      <c r="L279" s="136" t="s">
        <v>49</v>
      </c>
      <c r="M279" s="136" t="s">
        <v>914</v>
      </c>
      <c r="N279" s="136" t="s">
        <v>41</v>
      </c>
      <c r="O279" s="142" t="s">
        <v>915</v>
      </c>
      <c r="P279" s="47" t="s">
        <v>899</v>
      </c>
      <c r="R279" s="49"/>
      <c r="S279" s="49"/>
      <c r="T279" s="49"/>
      <c r="U279" s="49"/>
      <c r="V279" s="49"/>
    </row>
    <row r="280" spans="1:22" s="139" customFormat="1" ht="12.75" customHeight="1">
      <c r="A280" s="46" t="s">
        <v>1547</v>
      </c>
      <c r="B280" s="136" t="s">
        <v>28</v>
      </c>
      <c r="C280" s="136" t="s">
        <v>235</v>
      </c>
      <c r="D280" s="136" t="s">
        <v>30</v>
      </c>
      <c r="E280" s="136" t="s">
        <v>912</v>
      </c>
      <c r="F280" s="136" t="s">
        <v>893</v>
      </c>
      <c r="G280" s="136" t="s">
        <v>34</v>
      </c>
      <c r="H280" s="136" t="s">
        <v>44</v>
      </c>
      <c r="I280" s="136" t="s">
        <v>45</v>
      </c>
      <c r="J280" s="136" t="s">
        <v>33</v>
      </c>
      <c r="K280" s="141" t="s">
        <v>895</v>
      </c>
      <c r="L280" s="136" t="s">
        <v>49</v>
      </c>
      <c r="M280" s="136" t="s">
        <v>872</v>
      </c>
      <c r="N280" s="136" t="s">
        <v>41</v>
      </c>
      <c r="O280" s="142" t="s">
        <v>915</v>
      </c>
      <c r="P280" s="47" t="s">
        <v>899</v>
      </c>
      <c r="R280" s="49"/>
      <c r="S280" s="49"/>
      <c r="T280" s="49"/>
      <c r="U280" s="49"/>
      <c r="V280" s="49"/>
    </row>
    <row r="281" spans="1:22" s="139" customFormat="1" ht="12.75" customHeight="1">
      <c r="A281" s="46" t="s">
        <v>1547</v>
      </c>
      <c r="B281" s="136" t="s">
        <v>28</v>
      </c>
      <c r="C281" s="136" t="s">
        <v>235</v>
      </c>
      <c r="D281" s="136" t="s">
        <v>30</v>
      </c>
      <c r="E281" s="136" t="s">
        <v>912</v>
      </c>
      <c r="F281" s="136" t="s">
        <v>893</v>
      </c>
      <c r="G281" s="136" t="s">
        <v>34</v>
      </c>
      <c r="H281" s="136" t="s">
        <v>44</v>
      </c>
      <c r="I281" s="136" t="s">
        <v>45</v>
      </c>
      <c r="J281" s="136" t="s">
        <v>33</v>
      </c>
      <c r="K281" s="141" t="s">
        <v>895</v>
      </c>
      <c r="L281" s="136" t="s">
        <v>49</v>
      </c>
      <c r="M281" s="136" t="s">
        <v>569</v>
      </c>
      <c r="N281" s="136" t="s">
        <v>41</v>
      </c>
      <c r="O281" s="142" t="s">
        <v>915</v>
      </c>
      <c r="P281" s="47" t="s">
        <v>899</v>
      </c>
      <c r="R281" s="49"/>
      <c r="S281" s="49"/>
      <c r="T281" s="49"/>
      <c r="U281" s="49"/>
      <c r="V281" s="49"/>
    </row>
    <row r="282" spans="1:22" s="139" customFormat="1" ht="12.75" customHeight="1">
      <c r="A282" s="46" t="s">
        <v>1547</v>
      </c>
      <c r="B282" s="136" t="s">
        <v>28</v>
      </c>
      <c r="C282" s="136" t="s">
        <v>235</v>
      </c>
      <c r="D282" s="136" t="s">
        <v>30</v>
      </c>
      <c r="E282" s="136" t="s">
        <v>912</v>
      </c>
      <c r="F282" s="136" t="s">
        <v>893</v>
      </c>
      <c r="G282" s="136" t="s">
        <v>34</v>
      </c>
      <c r="H282" s="136" t="s">
        <v>44</v>
      </c>
      <c r="I282" s="136" t="s">
        <v>45</v>
      </c>
      <c r="J282" s="136" t="s">
        <v>33</v>
      </c>
      <c r="K282" s="141" t="s">
        <v>895</v>
      </c>
      <c r="L282" s="136" t="s">
        <v>49</v>
      </c>
      <c r="M282" s="136" t="s">
        <v>920</v>
      </c>
      <c r="N282" s="136" t="s">
        <v>41</v>
      </c>
      <c r="O282" s="142" t="s">
        <v>915</v>
      </c>
      <c r="P282" s="47" t="s">
        <v>899</v>
      </c>
      <c r="R282" s="49"/>
      <c r="S282" s="49"/>
      <c r="T282" s="49"/>
      <c r="U282" s="49"/>
      <c r="V282" s="49"/>
    </row>
    <row r="283" spans="1:22" s="139" customFormat="1" ht="12.75" customHeight="1">
      <c r="A283" s="46" t="s">
        <v>1547</v>
      </c>
      <c r="B283" s="136" t="s">
        <v>28</v>
      </c>
      <c r="C283" s="136" t="s">
        <v>235</v>
      </c>
      <c r="D283" s="136" t="s">
        <v>30</v>
      </c>
      <c r="E283" s="136" t="s">
        <v>912</v>
      </c>
      <c r="F283" s="136" t="s">
        <v>893</v>
      </c>
      <c r="G283" s="136" t="s">
        <v>34</v>
      </c>
      <c r="H283" s="136" t="s">
        <v>44</v>
      </c>
      <c r="I283" s="136" t="s">
        <v>45</v>
      </c>
      <c r="J283" s="136" t="s">
        <v>33</v>
      </c>
      <c r="K283" s="141" t="s">
        <v>895</v>
      </c>
      <c r="L283" s="136" t="s">
        <v>49</v>
      </c>
      <c r="M283" s="136" t="s">
        <v>922</v>
      </c>
      <c r="N283" s="136" t="s">
        <v>41</v>
      </c>
      <c r="O283" s="142" t="s">
        <v>915</v>
      </c>
      <c r="P283" s="47" t="s">
        <v>899</v>
      </c>
      <c r="R283" s="49"/>
      <c r="S283" s="49"/>
      <c r="T283" s="49"/>
      <c r="U283" s="49"/>
      <c r="V283" s="49"/>
    </row>
    <row r="284" spans="1:22" s="139" customFormat="1" ht="12.75" customHeight="1">
      <c r="A284" s="46" t="s">
        <v>1547</v>
      </c>
      <c r="B284" s="136" t="s">
        <v>28</v>
      </c>
      <c r="C284" s="136" t="s">
        <v>235</v>
      </c>
      <c r="D284" s="136" t="s">
        <v>30</v>
      </c>
      <c r="E284" s="136" t="s">
        <v>912</v>
      </c>
      <c r="F284" s="136" t="s">
        <v>893</v>
      </c>
      <c r="G284" s="136" t="s">
        <v>34</v>
      </c>
      <c r="H284" s="136" t="s">
        <v>44</v>
      </c>
      <c r="I284" s="136" t="s">
        <v>45</v>
      </c>
      <c r="J284" s="136" t="s">
        <v>33</v>
      </c>
      <c r="K284" s="141" t="s">
        <v>895</v>
      </c>
      <c r="L284" s="136" t="s">
        <v>49</v>
      </c>
      <c r="M284" s="136" t="s">
        <v>923</v>
      </c>
      <c r="N284" s="136" t="s">
        <v>41</v>
      </c>
      <c r="O284" s="142" t="s">
        <v>915</v>
      </c>
      <c r="P284" s="47" t="s">
        <v>899</v>
      </c>
      <c r="R284" s="49"/>
      <c r="S284" s="49"/>
      <c r="T284" s="49"/>
      <c r="U284" s="49"/>
      <c r="V284" s="49"/>
    </row>
    <row r="285" spans="1:22" s="139" customFormat="1" ht="12.75" customHeight="1">
      <c r="A285" s="46" t="s">
        <v>1547</v>
      </c>
      <c r="B285" s="136" t="s">
        <v>28</v>
      </c>
      <c r="C285" s="136" t="s">
        <v>235</v>
      </c>
      <c r="D285" s="136" t="s">
        <v>30</v>
      </c>
      <c r="E285" s="136" t="s">
        <v>912</v>
      </c>
      <c r="F285" s="136" t="s">
        <v>893</v>
      </c>
      <c r="G285" s="136" t="s">
        <v>34</v>
      </c>
      <c r="H285" s="136" t="s">
        <v>44</v>
      </c>
      <c r="I285" s="136" t="s">
        <v>45</v>
      </c>
      <c r="J285" s="136" t="s">
        <v>33</v>
      </c>
      <c r="K285" s="141" t="s">
        <v>895</v>
      </c>
      <c r="L285" s="136" t="s">
        <v>49</v>
      </c>
      <c r="M285" s="136" t="s">
        <v>927</v>
      </c>
      <c r="N285" s="136" t="s">
        <v>41</v>
      </c>
      <c r="O285" s="142" t="s">
        <v>915</v>
      </c>
      <c r="P285" s="47" t="s">
        <v>899</v>
      </c>
      <c r="R285" s="49"/>
      <c r="S285" s="49"/>
      <c r="T285" s="49"/>
      <c r="U285" s="49"/>
      <c r="V285" s="49"/>
    </row>
    <row r="286" spans="1:22" s="139" customFormat="1" ht="12.75" customHeight="1">
      <c r="A286" s="46" t="s">
        <v>1547</v>
      </c>
      <c r="B286" s="136" t="s">
        <v>28</v>
      </c>
      <c r="C286" s="136" t="s">
        <v>235</v>
      </c>
      <c r="D286" s="136" t="s">
        <v>30</v>
      </c>
      <c r="E286" s="136" t="s">
        <v>912</v>
      </c>
      <c r="F286" s="136" t="s">
        <v>893</v>
      </c>
      <c r="G286" s="136" t="s">
        <v>34</v>
      </c>
      <c r="H286" s="136" t="s">
        <v>44</v>
      </c>
      <c r="I286" s="136" t="s">
        <v>45</v>
      </c>
      <c r="J286" s="136" t="s">
        <v>33</v>
      </c>
      <c r="K286" s="141" t="s">
        <v>895</v>
      </c>
      <c r="L286" s="136" t="s">
        <v>49</v>
      </c>
      <c r="M286" s="136" t="s">
        <v>928</v>
      </c>
      <c r="N286" s="136" t="s">
        <v>41</v>
      </c>
      <c r="O286" s="142" t="s">
        <v>915</v>
      </c>
      <c r="P286" s="47" t="s">
        <v>899</v>
      </c>
      <c r="R286" s="49"/>
      <c r="S286" s="49"/>
      <c r="T286" s="49"/>
      <c r="U286" s="49"/>
      <c r="V286" s="49"/>
    </row>
    <row r="287" spans="1:22" s="139" customFormat="1" ht="12.75" customHeight="1">
      <c r="A287" s="46" t="s">
        <v>1547</v>
      </c>
      <c r="B287" s="136" t="s">
        <v>28</v>
      </c>
      <c r="C287" s="136" t="s">
        <v>235</v>
      </c>
      <c r="D287" s="136" t="s">
        <v>30</v>
      </c>
      <c r="E287" s="136" t="s">
        <v>912</v>
      </c>
      <c r="F287" s="136" t="s">
        <v>893</v>
      </c>
      <c r="G287" s="136" t="s">
        <v>34</v>
      </c>
      <c r="H287" s="136" t="s">
        <v>44</v>
      </c>
      <c r="I287" s="136" t="s">
        <v>45</v>
      </c>
      <c r="J287" s="136" t="s">
        <v>33</v>
      </c>
      <c r="K287" s="141" t="s">
        <v>895</v>
      </c>
      <c r="L287" s="136" t="s">
        <v>49</v>
      </c>
      <c r="M287" s="136" t="s">
        <v>931</v>
      </c>
      <c r="N287" s="136" t="s">
        <v>41</v>
      </c>
      <c r="O287" s="142" t="s">
        <v>915</v>
      </c>
      <c r="P287" s="47" t="s">
        <v>899</v>
      </c>
      <c r="R287" s="49"/>
      <c r="S287" s="49"/>
      <c r="T287" s="49"/>
      <c r="U287" s="49"/>
      <c r="V287" s="49"/>
    </row>
    <row r="288" spans="1:22" s="139" customFormat="1" ht="12.75" customHeight="1">
      <c r="A288" s="46" t="s">
        <v>1547</v>
      </c>
      <c r="B288" s="136" t="s">
        <v>28</v>
      </c>
      <c r="C288" s="136" t="s">
        <v>235</v>
      </c>
      <c r="D288" s="136" t="s">
        <v>30</v>
      </c>
      <c r="E288" s="136" t="s">
        <v>912</v>
      </c>
      <c r="F288" s="136" t="s">
        <v>893</v>
      </c>
      <c r="G288" s="136" t="s">
        <v>34</v>
      </c>
      <c r="H288" s="136" t="s">
        <v>44</v>
      </c>
      <c r="I288" s="136" t="s">
        <v>45</v>
      </c>
      <c r="J288" s="136" t="s">
        <v>33</v>
      </c>
      <c r="K288" s="141" t="s">
        <v>895</v>
      </c>
      <c r="L288" s="136" t="s">
        <v>49</v>
      </c>
      <c r="M288" s="136" t="s">
        <v>932</v>
      </c>
      <c r="N288" s="136" t="s">
        <v>41</v>
      </c>
      <c r="O288" s="142" t="s">
        <v>915</v>
      </c>
      <c r="P288" s="47" t="s">
        <v>899</v>
      </c>
      <c r="R288" s="49"/>
      <c r="S288" s="49"/>
      <c r="T288" s="49"/>
      <c r="U288" s="49"/>
      <c r="V288" s="49"/>
    </row>
    <row r="289" spans="1:22" s="139" customFormat="1" ht="12.75" customHeight="1">
      <c r="A289" s="46" t="s">
        <v>1547</v>
      </c>
      <c r="B289" s="136" t="s">
        <v>28</v>
      </c>
      <c r="C289" s="136" t="s">
        <v>235</v>
      </c>
      <c r="D289" s="136" t="s">
        <v>30</v>
      </c>
      <c r="E289" s="136" t="s">
        <v>912</v>
      </c>
      <c r="F289" s="136" t="s">
        <v>893</v>
      </c>
      <c r="G289" s="136" t="s">
        <v>34</v>
      </c>
      <c r="H289" s="136" t="s">
        <v>44</v>
      </c>
      <c r="I289" s="136" t="s">
        <v>45</v>
      </c>
      <c r="J289" s="136" t="s">
        <v>33</v>
      </c>
      <c r="K289" s="141" t="s">
        <v>895</v>
      </c>
      <c r="L289" s="136" t="s">
        <v>49</v>
      </c>
      <c r="M289" s="136" t="s">
        <v>934</v>
      </c>
      <c r="N289" s="136" t="s">
        <v>41</v>
      </c>
      <c r="O289" s="142" t="s">
        <v>915</v>
      </c>
      <c r="P289" s="47" t="s">
        <v>899</v>
      </c>
      <c r="R289" s="49"/>
      <c r="S289" s="49"/>
      <c r="T289" s="49"/>
      <c r="U289" s="49"/>
      <c r="V289" s="49"/>
    </row>
    <row r="290" spans="1:22" s="139" customFormat="1" ht="12.75" customHeight="1">
      <c r="A290" s="46" t="s">
        <v>1547</v>
      </c>
      <c r="B290" s="136" t="s">
        <v>28</v>
      </c>
      <c r="C290" s="136" t="s">
        <v>235</v>
      </c>
      <c r="D290" s="136" t="s">
        <v>30</v>
      </c>
      <c r="E290" s="136" t="s">
        <v>912</v>
      </c>
      <c r="F290" s="136" t="s">
        <v>893</v>
      </c>
      <c r="G290" s="136" t="s">
        <v>34</v>
      </c>
      <c r="H290" s="136" t="s">
        <v>44</v>
      </c>
      <c r="I290" s="136" t="s">
        <v>45</v>
      </c>
      <c r="J290" s="136" t="s">
        <v>33</v>
      </c>
      <c r="K290" s="141" t="s">
        <v>895</v>
      </c>
      <c r="L290" s="136" t="s">
        <v>49</v>
      </c>
      <c r="M290" s="136" t="s">
        <v>937</v>
      </c>
      <c r="N290" s="136" t="s">
        <v>41</v>
      </c>
      <c r="O290" s="142" t="s">
        <v>915</v>
      </c>
      <c r="P290" s="47" t="s">
        <v>899</v>
      </c>
      <c r="R290" s="49"/>
      <c r="S290" s="49"/>
      <c r="T290" s="49"/>
      <c r="U290" s="49"/>
      <c r="V290" s="49"/>
    </row>
    <row r="291" spans="1:22" s="139" customFormat="1" ht="12.75" customHeight="1">
      <c r="A291" s="46" t="s">
        <v>1547</v>
      </c>
      <c r="B291" s="136" t="s">
        <v>28</v>
      </c>
      <c r="C291" s="136" t="s">
        <v>235</v>
      </c>
      <c r="D291" s="136" t="s">
        <v>30</v>
      </c>
      <c r="E291" s="136" t="s">
        <v>912</v>
      </c>
      <c r="F291" s="136" t="s">
        <v>893</v>
      </c>
      <c r="G291" s="136" t="s">
        <v>34</v>
      </c>
      <c r="H291" s="136" t="s">
        <v>44</v>
      </c>
      <c r="I291" s="136" t="s">
        <v>45</v>
      </c>
      <c r="J291" s="136" t="s">
        <v>33</v>
      </c>
      <c r="K291" s="141" t="s">
        <v>895</v>
      </c>
      <c r="L291" s="136" t="s">
        <v>49</v>
      </c>
      <c r="M291" s="136" t="s">
        <v>940</v>
      </c>
      <c r="N291" s="136" t="s">
        <v>41</v>
      </c>
      <c r="O291" s="142" t="s">
        <v>915</v>
      </c>
      <c r="P291" s="47" t="s">
        <v>899</v>
      </c>
      <c r="R291" s="49"/>
      <c r="S291" s="49"/>
      <c r="T291" s="49"/>
      <c r="U291" s="49"/>
      <c r="V291" s="49"/>
    </row>
    <row r="292" spans="1:22" s="139" customFormat="1" ht="12.75" customHeight="1">
      <c r="A292" s="46" t="s">
        <v>1547</v>
      </c>
      <c r="B292" s="136" t="s">
        <v>28</v>
      </c>
      <c r="C292" s="136" t="s">
        <v>235</v>
      </c>
      <c r="D292" s="136" t="s">
        <v>30</v>
      </c>
      <c r="E292" s="136" t="s">
        <v>912</v>
      </c>
      <c r="F292" s="136" t="s">
        <v>893</v>
      </c>
      <c r="G292" s="136" t="s">
        <v>34</v>
      </c>
      <c r="H292" s="136" t="s">
        <v>44</v>
      </c>
      <c r="I292" s="136" t="s">
        <v>45</v>
      </c>
      <c r="J292" s="136" t="s">
        <v>33</v>
      </c>
      <c r="K292" s="141" t="s">
        <v>895</v>
      </c>
      <c r="L292" s="136" t="s">
        <v>49</v>
      </c>
      <c r="M292" s="136" t="s">
        <v>596</v>
      </c>
      <c r="N292" s="136" t="s">
        <v>41</v>
      </c>
      <c r="O292" s="142" t="s">
        <v>915</v>
      </c>
      <c r="P292" s="47" t="s">
        <v>899</v>
      </c>
      <c r="R292" s="49"/>
      <c r="S292" s="49"/>
      <c r="T292" s="49"/>
      <c r="U292" s="49"/>
      <c r="V292" s="49"/>
    </row>
    <row r="293" spans="1:22" s="139" customFormat="1" ht="12.75" customHeight="1">
      <c r="A293" s="46" t="s">
        <v>1547</v>
      </c>
      <c r="B293" s="136" t="s">
        <v>28</v>
      </c>
      <c r="C293" s="136" t="s">
        <v>235</v>
      </c>
      <c r="D293" s="136" t="s">
        <v>30</v>
      </c>
      <c r="E293" s="136" t="s">
        <v>912</v>
      </c>
      <c r="F293" s="136" t="s">
        <v>893</v>
      </c>
      <c r="G293" s="136" t="s">
        <v>34</v>
      </c>
      <c r="H293" s="136" t="s">
        <v>44</v>
      </c>
      <c r="I293" s="136" t="s">
        <v>45</v>
      </c>
      <c r="J293" s="136" t="s">
        <v>33</v>
      </c>
      <c r="K293" s="141" t="s">
        <v>895</v>
      </c>
      <c r="L293" s="136" t="s">
        <v>49</v>
      </c>
      <c r="M293" s="136" t="s">
        <v>872</v>
      </c>
      <c r="N293" s="136" t="s">
        <v>41</v>
      </c>
      <c r="O293" s="142" t="s">
        <v>915</v>
      </c>
      <c r="P293" s="47" t="s">
        <v>899</v>
      </c>
      <c r="R293" s="49"/>
      <c r="S293" s="49"/>
      <c r="T293" s="49"/>
      <c r="U293" s="49"/>
      <c r="V293" s="49"/>
    </row>
    <row r="294" spans="1:22" s="139" customFormat="1" ht="12.75" customHeight="1">
      <c r="A294" s="46" t="s">
        <v>1547</v>
      </c>
      <c r="B294" s="136" t="s">
        <v>28</v>
      </c>
      <c r="C294" s="136" t="s">
        <v>235</v>
      </c>
      <c r="D294" s="136" t="s">
        <v>30</v>
      </c>
      <c r="E294" s="136" t="s">
        <v>912</v>
      </c>
      <c r="F294" s="136" t="s">
        <v>893</v>
      </c>
      <c r="G294" s="136" t="s">
        <v>34</v>
      </c>
      <c r="H294" s="136" t="s">
        <v>44</v>
      </c>
      <c r="I294" s="136" t="s">
        <v>45</v>
      </c>
      <c r="J294" s="136" t="s">
        <v>33</v>
      </c>
      <c r="K294" s="141" t="s">
        <v>895</v>
      </c>
      <c r="L294" s="136" t="s">
        <v>49</v>
      </c>
      <c r="M294" s="136" t="s">
        <v>945</v>
      </c>
      <c r="N294" s="136" t="s">
        <v>41</v>
      </c>
      <c r="O294" s="142" t="s">
        <v>915</v>
      </c>
      <c r="P294" s="47" t="s">
        <v>899</v>
      </c>
      <c r="R294" s="49"/>
      <c r="S294" s="49"/>
      <c r="T294" s="49"/>
      <c r="U294" s="49"/>
      <c r="V294" s="49"/>
    </row>
    <row r="295" spans="1:22" s="139" customFormat="1" ht="12.75" customHeight="1">
      <c r="A295" s="46" t="s">
        <v>1547</v>
      </c>
      <c r="B295" s="136" t="s">
        <v>28</v>
      </c>
      <c r="C295" s="136" t="s">
        <v>235</v>
      </c>
      <c r="D295" s="136" t="s">
        <v>30</v>
      </c>
      <c r="E295" s="136" t="s">
        <v>912</v>
      </c>
      <c r="F295" s="136" t="s">
        <v>893</v>
      </c>
      <c r="G295" s="136" t="s">
        <v>34</v>
      </c>
      <c r="H295" s="136" t="s">
        <v>44</v>
      </c>
      <c r="I295" s="136" t="s">
        <v>45</v>
      </c>
      <c r="J295" s="136" t="s">
        <v>33</v>
      </c>
      <c r="K295" s="141" t="s">
        <v>895</v>
      </c>
      <c r="L295" s="136" t="s">
        <v>49</v>
      </c>
      <c r="M295" s="136" t="s">
        <v>949</v>
      </c>
      <c r="N295" s="136" t="s">
        <v>41</v>
      </c>
      <c r="O295" s="142" t="s">
        <v>915</v>
      </c>
      <c r="P295" s="47" t="s">
        <v>899</v>
      </c>
      <c r="R295" s="49"/>
      <c r="S295" s="49"/>
      <c r="T295" s="49"/>
      <c r="U295" s="49"/>
      <c r="V295" s="49"/>
    </row>
    <row r="296" spans="1:22" s="139" customFormat="1" ht="12.75" customHeight="1">
      <c r="A296" s="46" t="s">
        <v>1547</v>
      </c>
      <c r="B296" s="136" t="s">
        <v>28</v>
      </c>
      <c r="C296" s="136" t="s">
        <v>235</v>
      </c>
      <c r="D296" s="136" t="s">
        <v>30</v>
      </c>
      <c r="E296" s="136" t="s">
        <v>912</v>
      </c>
      <c r="F296" s="136" t="s">
        <v>893</v>
      </c>
      <c r="G296" s="136" t="s">
        <v>34</v>
      </c>
      <c r="H296" s="136" t="s">
        <v>44</v>
      </c>
      <c r="I296" s="136" t="s">
        <v>45</v>
      </c>
      <c r="J296" s="136" t="s">
        <v>33</v>
      </c>
      <c r="K296" s="141" t="s">
        <v>895</v>
      </c>
      <c r="L296" s="136" t="s">
        <v>49</v>
      </c>
      <c r="M296" s="136" t="s">
        <v>955</v>
      </c>
      <c r="N296" s="136" t="s">
        <v>41</v>
      </c>
      <c r="O296" s="142" t="s">
        <v>915</v>
      </c>
      <c r="P296" s="47" t="s">
        <v>899</v>
      </c>
      <c r="R296" s="49"/>
      <c r="S296" s="49"/>
      <c r="T296" s="49"/>
      <c r="U296" s="49"/>
      <c r="V296" s="49"/>
    </row>
    <row r="297" spans="1:22" s="139" customFormat="1" ht="12.75" customHeight="1">
      <c r="A297" s="46" t="s">
        <v>1547</v>
      </c>
      <c r="B297" s="136" t="s">
        <v>28</v>
      </c>
      <c r="C297" s="136" t="s">
        <v>235</v>
      </c>
      <c r="D297" s="136" t="s">
        <v>30</v>
      </c>
      <c r="E297" s="136" t="s">
        <v>912</v>
      </c>
      <c r="F297" s="136" t="s">
        <v>893</v>
      </c>
      <c r="G297" s="136" t="s">
        <v>34</v>
      </c>
      <c r="H297" s="136" t="s">
        <v>44</v>
      </c>
      <c r="I297" s="136" t="s">
        <v>45</v>
      </c>
      <c r="J297" s="136" t="s">
        <v>33</v>
      </c>
      <c r="K297" s="141" t="s">
        <v>895</v>
      </c>
      <c r="L297" s="136" t="s">
        <v>49</v>
      </c>
      <c r="M297" s="136" t="s">
        <v>958</v>
      </c>
      <c r="N297" s="136" t="s">
        <v>41</v>
      </c>
      <c r="O297" s="142" t="s">
        <v>915</v>
      </c>
      <c r="P297" s="47" t="s">
        <v>899</v>
      </c>
      <c r="R297" s="49"/>
      <c r="S297" s="49"/>
      <c r="T297" s="49"/>
      <c r="U297" s="49"/>
      <c r="V297" s="49"/>
    </row>
    <row r="298" spans="1:22" s="139" customFormat="1" ht="12.75" customHeight="1">
      <c r="A298" s="46" t="s">
        <v>1547</v>
      </c>
      <c r="B298" s="136" t="s">
        <v>28</v>
      </c>
      <c r="C298" s="136" t="s">
        <v>235</v>
      </c>
      <c r="D298" s="136" t="s">
        <v>30</v>
      </c>
      <c r="E298" s="136" t="s">
        <v>912</v>
      </c>
      <c r="F298" s="136" t="s">
        <v>893</v>
      </c>
      <c r="G298" s="136" t="s">
        <v>34</v>
      </c>
      <c r="H298" s="136" t="s">
        <v>44</v>
      </c>
      <c r="I298" s="136" t="s">
        <v>45</v>
      </c>
      <c r="J298" s="136" t="s">
        <v>33</v>
      </c>
      <c r="K298" s="141" t="s">
        <v>895</v>
      </c>
      <c r="L298" s="136" t="s">
        <v>49</v>
      </c>
      <c r="M298" s="136" t="s">
        <v>961</v>
      </c>
      <c r="N298" s="136" t="s">
        <v>41</v>
      </c>
      <c r="O298" s="142" t="s">
        <v>915</v>
      </c>
      <c r="P298" s="47" t="s">
        <v>899</v>
      </c>
      <c r="R298" s="49"/>
      <c r="S298" s="49"/>
      <c r="T298" s="49"/>
      <c r="U298" s="49"/>
      <c r="V298" s="49"/>
    </row>
    <row r="299" spans="1:22" s="139" customFormat="1" ht="12.75" customHeight="1">
      <c r="A299" s="46" t="s">
        <v>1547</v>
      </c>
      <c r="B299" s="136" t="s">
        <v>28</v>
      </c>
      <c r="C299" s="136" t="s">
        <v>235</v>
      </c>
      <c r="D299" s="136" t="s">
        <v>30</v>
      </c>
      <c r="E299" s="136" t="s">
        <v>912</v>
      </c>
      <c r="F299" s="136" t="s">
        <v>893</v>
      </c>
      <c r="G299" s="136" t="s">
        <v>34</v>
      </c>
      <c r="H299" s="136" t="s">
        <v>44</v>
      </c>
      <c r="I299" s="136" t="s">
        <v>45</v>
      </c>
      <c r="J299" s="136" t="s">
        <v>33</v>
      </c>
      <c r="K299" s="141" t="s">
        <v>895</v>
      </c>
      <c r="L299" s="136" t="s">
        <v>49</v>
      </c>
      <c r="M299" s="136" t="s">
        <v>966</v>
      </c>
      <c r="N299" s="136" t="s">
        <v>41</v>
      </c>
      <c r="O299" s="142" t="s">
        <v>915</v>
      </c>
      <c r="P299" s="47" t="s">
        <v>899</v>
      </c>
      <c r="R299" s="49"/>
      <c r="S299" s="49"/>
      <c r="T299" s="49"/>
      <c r="U299" s="49"/>
      <c r="V299" s="49"/>
    </row>
    <row r="300" spans="1:22" s="139" customFormat="1" ht="12.75" customHeight="1">
      <c r="A300" s="46" t="s">
        <v>1547</v>
      </c>
      <c r="B300" s="136" t="s">
        <v>28</v>
      </c>
      <c r="C300" s="136" t="s">
        <v>235</v>
      </c>
      <c r="D300" s="136" t="s">
        <v>30</v>
      </c>
      <c r="E300" s="136" t="s">
        <v>912</v>
      </c>
      <c r="F300" s="136" t="s">
        <v>893</v>
      </c>
      <c r="G300" s="136" t="s">
        <v>34</v>
      </c>
      <c r="H300" s="136" t="s">
        <v>44</v>
      </c>
      <c r="I300" s="136" t="s">
        <v>45</v>
      </c>
      <c r="J300" s="136" t="s">
        <v>33</v>
      </c>
      <c r="K300" s="141" t="s">
        <v>895</v>
      </c>
      <c r="L300" s="136" t="s">
        <v>49</v>
      </c>
      <c r="M300" s="136" t="s">
        <v>927</v>
      </c>
      <c r="N300" s="136" t="s">
        <v>41</v>
      </c>
      <c r="O300" s="142" t="s">
        <v>915</v>
      </c>
      <c r="P300" s="47" t="s">
        <v>899</v>
      </c>
      <c r="R300" s="49"/>
      <c r="S300" s="49"/>
      <c r="T300" s="49"/>
      <c r="U300" s="49"/>
      <c r="V300" s="49"/>
    </row>
    <row r="301" spans="1:22" s="139" customFormat="1" ht="12.75" customHeight="1">
      <c r="A301" s="46" t="s">
        <v>1547</v>
      </c>
      <c r="B301" s="136" t="s">
        <v>28</v>
      </c>
      <c r="C301" s="136" t="s">
        <v>235</v>
      </c>
      <c r="D301" s="136" t="s">
        <v>30</v>
      </c>
      <c r="E301" s="136" t="s">
        <v>912</v>
      </c>
      <c r="F301" s="136" t="s">
        <v>893</v>
      </c>
      <c r="G301" s="136" t="s">
        <v>34</v>
      </c>
      <c r="H301" s="136" t="s">
        <v>44</v>
      </c>
      <c r="I301" s="136" t="s">
        <v>45</v>
      </c>
      <c r="J301" s="136" t="s">
        <v>33</v>
      </c>
      <c r="K301" s="141" t="s">
        <v>895</v>
      </c>
      <c r="L301" s="136" t="s">
        <v>49</v>
      </c>
      <c r="M301" s="136" t="s">
        <v>972</v>
      </c>
      <c r="N301" s="136" t="s">
        <v>41</v>
      </c>
      <c r="O301" s="142" t="s">
        <v>915</v>
      </c>
      <c r="P301" s="47" t="s">
        <v>899</v>
      </c>
      <c r="R301" s="49"/>
      <c r="S301" s="49"/>
      <c r="T301" s="49"/>
      <c r="U301" s="49"/>
      <c r="V301" s="49"/>
    </row>
    <row r="302" spans="1:22" s="139" customFormat="1" ht="12.75" customHeight="1">
      <c r="A302" s="46" t="s">
        <v>1547</v>
      </c>
      <c r="B302" s="136" t="s">
        <v>28</v>
      </c>
      <c r="C302" s="136" t="s">
        <v>235</v>
      </c>
      <c r="D302" s="136" t="s">
        <v>30</v>
      </c>
      <c r="E302" s="136" t="s">
        <v>912</v>
      </c>
      <c r="F302" s="136" t="s">
        <v>893</v>
      </c>
      <c r="G302" s="136" t="s">
        <v>34</v>
      </c>
      <c r="H302" s="136" t="s">
        <v>44</v>
      </c>
      <c r="I302" s="136" t="s">
        <v>45</v>
      </c>
      <c r="J302" s="136" t="s">
        <v>33</v>
      </c>
      <c r="K302" s="141" t="s">
        <v>895</v>
      </c>
      <c r="L302" s="136" t="s">
        <v>49</v>
      </c>
      <c r="M302" s="136" t="s">
        <v>928</v>
      </c>
      <c r="N302" s="136" t="s">
        <v>41</v>
      </c>
      <c r="O302" s="142" t="s">
        <v>915</v>
      </c>
      <c r="P302" s="47" t="s">
        <v>899</v>
      </c>
      <c r="R302" s="49"/>
      <c r="S302" s="49"/>
      <c r="T302" s="49"/>
      <c r="U302" s="49"/>
      <c r="V302" s="49"/>
    </row>
    <row r="303" spans="1:22" s="139" customFormat="1" ht="12.75" customHeight="1">
      <c r="A303" s="46" t="s">
        <v>1547</v>
      </c>
      <c r="B303" s="136" t="s">
        <v>28</v>
      </c>
      <c r="C303" s="136" t="s">
        <v>235</v>
      </c>
      <c r="D303" s="136" t="s">
        <v>30</v>
      </c>
      <c r="E303" s="136" t="s">
        <v>912</v>
      </c>
      <c r="F303" s="136" t="s">
        <v>893</v>
      </c>
      <c r="G303" s="136" t="s">
        <v>34</v>
      </c>
      <c r="H303" s="136" t="s">
        <v>44</v>
      </c>
      <c r="I303" s="136" t="s">
        <v>45</v>
      </c>
      <c r="J303" s="136" t="s">
        <v>33</v>
      </c>
      <c r="K303" s="141" t="s">
        <v>895</v>
      </c>
      <c r="L303" s="136" t="s">
        <v>49</v>
      </c>
      <c r="M303" s="136" t="s">
        <v>976</v>
      </c>
      <c r="N303" s="136" t="s">
        <v>41</v>
      </c>
      <c r="O303" s="142" t="s">
        <v>915</v>
      </c>
      <c r="P303" s="47" t="s">
        <v>899</v>
      </c>
    </row>
    <row r="304" spans="1:22" s="139" customFormat="1" ht="12.75" customHeight="1">
      <c r="A304" s="46" t="s">
        <v>1547</v>
      </c>
      <c r="B304" s="136" t="s">
        <v>28</v>
      </c>
      <c r="C304" s="136" t="s">
        <v>235</v>
      </c>
      <c r="D304" s="136" t="s">
        <v>30</v>
      </c>
      <c r="E304" s="136" t="s">
        <v>912</v>
      </c>
      <c r="F304" s="136" t="s">
        <v>893</v>
      </c>
      <c r="G304" s="136" t="s">
        <v>34</v>
      </c>
      <c r="H304" s="136" t="s">
        <v>44</v>
      </c>
      <c r="I304" s="136" t="s">
        <v>45</v>
      </c>
      <c r="J304" s="136" t="s">
        <v>33</v>
      </c>
      <c r="K304" s="141" t="s">
        <v>895</v>
      </c>
      <c r="L304" s="136" t="s">
        <v>49</v>
      </c>
      <c r="M304" s="136" t="s">
        <v>937</v>
      </c>
      <c r="N304" s="136" t="s">
        <v>41</v>
      </c>
      <c r="O304" s="142" t="s">
        <v>915</v>
      </c>
      <c r="P304" s="47" t="s">
        <v>899</v>
      </c>
    </row>
    <row r="305" spans="1:22" s="139" customFormat="1" ht="12.75" customHeight="1">
      <c r="A305" s="46" t="s">
        <v>1547</v>
      </c>
      <c r="B305" s="136" t="s">
        <v>28</v>
      </c>
      <c r="C305" s="136" t="s">
        <v>235</v>
      </c>
      <c r="D305" s="136" t="s">
        <v>30</v>
      </c>
      <c r="E305" s="136" t="s">
        <v>912</v>
      </c>
      <c r="F305" s="136" t="s">
        <v>893</v>
      </c>
      <c r="G305" s="136" t="s">
        <v>34</v>
      </c>
      <c r="H305" s="136" t="s">
        <v>44</v>
      </c>
      <c r="I305" s="136" t="s">
        <v>45</v>
      </c>
      <c r="J305" s="136" t="s">
        <v>33</v>
      </c>
      <c r="K305" s="141" t="s">
        <v>895</v>
      </c>
      <c r="L305" s="136" t="s">
        <v>49</v>
      </c>
      <c r="M305" s="136" t="s">
        <v>979</v>
      </c>
      <c r="N305" s="136" t="s">
        <v>41</v>
      </c>
      <c r="O305" s="142" t="s">
        <v>915</v>
      </c>
      <c r="P305" s="47" t="s">
        <v>899</v>
      </c>
      <c r="R305" s="47"/>
      <c r="S305" s="49"/>
      <c r="T305" s="49"/>
      <c r="U305" s="49"/>
      <c r="V305" s="49"/>
    </row>
    <row r="306" spans="1:22" s="193" customFormat="1" ht="12.75" customHeight="1">
      <c r="A306" s="46" t="s">
        <v>2128</v>
      </c>
      <c r="B306" s="47" t="s">
        <v>28</v>
      </c>
      <c r="C306" s="47" t="s">
        <v>41</v>
      </c>
      <c r="D306" s="47" t="s">
        <v>30</v>
      </c>
      <c r="E306" s="47" t="s">
        <v>710</v>
      </c>
      <c r="F306" s="47" t="s">
        <v>710</v>
      </c>
      <c r="G306" s="47" t="s">
        <v>34</v>
      </c>
      <c r="H306" s="47" t="s">
        <v>44</v>
      </c>
      <c r="I306" s="47" t="s">
        <v>45</v>
      </c>
      <c r="J306" s="47" t="s">
        <v>34</v>
      </c>
      <c r="K306" s="141" t="s">
        <v>2141</v>
      </c>
      <c r="L306" s="47" t="s">
        <v>49</v>
      </c>
      <c r="M306" s="196" t="s">
        <v>2140</v>
      </c>
      <c r="N306" s="47" t="s">
        <v>41</v>
      </c>
      <c r="O306" s="115" t="s">
        <v>2129</v>
      </c>
      <c r="P306" s="47" t="s">
        <v>2130</v>
      </c>
      <c r="R306" s="47"/>
      <c r="S306" s="49"/>
      <c r="T306" s="49"/>
      <c r="U306" s="49"/>
      <c r="V306" s="49"/>
    </row>
    <row r="307" spans="1:22" s="139" customFormat="1" ht="12.75" customHeight="1">
      <c r="A307" s="94" t="s">
        <v>981</v>
      </c>
      <c r="B307" s="136" t="s">
        <v>28</v>
      </c>
      <c r="C307" s="136" t="s">
        <v>366</v>
      </c>
      <c r="D307" s="136" t="s">
        <v>286</v>
      </c>
      <c r="E307" s="136" t="s">
        <v>367</v>
      </c>
      <c r="F307" s="47" t="s">
        <v>2213</v>
      </c>
      <c r="G307" s="136" t="s">
        <v>34</v>
      </c>
      <c r="H307" s="136" t="s">
        <v>44</v>
      </c>
      <c r="I307" s="136" t="s">
        <v>45</v>
      </c>
      <c r="J307" s="136" t="s">
        <v>44</v>
      </c>
      <c r="K307" s="141" t="s">
        <v>412</v>
      </c>
      <c r="L307" s="136" t="s">
        <v>47</v>
      </c>
      <c r="M307" s="136" t="s">
        <v>984</v>
      </c>
      <c r="N307" s="136" t="s">
        <v>41</v>
      </c>
      <c r="O307" s="142" t="s">
        <v>373</v>
      </c>
      <c r="R307" s="49"/>
      <c r="S307" s="49"/>
      <c r="T307" s="49"/>
      <c r="U307" s="49"/>
      <c r="V307" s="49"/>
    </row>
    <row r="308" spans="1:22" s="139" customFormat="1" ht="12.75" customHeight="1">
      <c r="A308" s="94" t="s">
        <v>987</v>
      </c>
      <c r="B308" s="136" t="s">
        <v>28</v>
      </c>
      <c r="C308" s="136" t="s">
        <v>366</v>
      </c>
      <c r="D308" s="136" t="s">
        <v>286</v>
      </c>
      <c r="E308" s="136" t="s">
        <v>367</v>
      </c>
      <c r="F308" s="47" t="s">
        <v>2213</v>
      </c>
      <c r="G308" s="136" t="s">
        <v>34</v>
      </c>
      <c r="H308" s="136" t="s">
        <v>44</v>
      </c>
      <c r="I308" s="136" t="s">
        <v>45</v>
      </c>
      <c r="J308" s="136" t="s">
        <v>33</v>
      </c>
      <c r="K308" s="141" t="s">
        <v>988</v>
      </c>
      <c r="L308" s="136" t="s">
        <v>47</v>
      </c>
      <c r="M308" s="136" t="s">
        <v>990</v>
      </c>
      <c r="N308" s="136" t="s">
        <v>41</v>
      </c>
      <c r="O308" s="115" t="s">
        <v>373</v>
      </c>
      <c r="R308" s="49"/>
      <c r="S308" s="49"/>
      <c r="T308" s="49"/>
      <c r="U308" s="49"/>
      <c r="V308" s="49"/>
    </row>
    <row r="309" spans="1:22" s="139" customFormat="1" ht="12.75" customHeight="1">
      <c r="A309" s="47" t="s">
        <v>991</v>
      </c>
      <c r="B309" s="136" t="s">
        <v>28</v>
      </c>
      <c r="C309" s="136" t="s">
        <v>179</v>
      </c>
      <c r="D309" s="136" t="s">
        <v>286</v>
      </c>
      <c r="E309" s="136" t="s">
        <v>129</v>
      </c>
      <c r="F309" s="47" t="s">
        <v>2202</v>
      </c>
      <c r="G309" s="136" t="s">
        <v>34</v>
      </c>
      <c r="H309" s="136" t="s">
        <v>34</v>
      </c>
      <c r="I309" s="136" t="s">
        <v>45</v>
      </c>
      <c r="J309" s="136" t="s">
        <v>44</v>
      </c>
      <c r="K309" s="141" t="s">
        <v>993</v>
      </c>
      <c r="L309" s="136" t="s">
        <v>47</v>
      </c>
      <c r="M309" s="136" t="s">
        <v>994</v>
      </c>
      <c r="N309" s="136" t="s">
        <v>41</v>
      </c>
      <c r="O309" s="142" t="s">
        <v>289</v>
      </c>
      <c r="P309" s="47"/>
      <c r="Q309" s="120"/>
      <c r="R309" s="49"/>
      <c r="S309" s="49"/>
      <c r="T309" s="49"/>
      <c r="U309" s="49"/>
      <c r="V309" s="49"/>
    </row>
    <row r="310" spans="1:22" s="139" customFormat="1" ht="12.75" customHeight="1">
      <c r="A310" s="136" t="s">
        <v>995</v>
      </c>
      <c r="B310" s="136" t="s">
        <v>28</v>
      </c>
      <c r="C310" s="94" t="s">
        <v>93</v>
      </c>
      <c r="D310" s="136" t="s">
        <v>94</v>
      </c>
      <c r="E310" s="136" t="s">
        <v>996</v>
      </c>
      <c r="F310" s="47" t="s">
        <v>2230</v>
      </c>
      <c r="G310" s="136" t="s">
        <v>34</v>
      </c>
      <c r="H310" s="136" t="s">
        <v>44</v>
      </c>
      <c r="I310" s="136" t="s">
        <v>45</v>
      </c>
      <c r="J310" s="136" t="s">
        <v>44</v>
      </c>
      <c r="K310" s="136" t="s">
        <v>997</v>
      </c>
      <c r="L310" s="136" t="s">
        <v>47</v>
      </c>
      <c r="M310" s="136" t="s">
        <v>426</v>
      </c>
      <c r="N310" s="136" t="s">
        <v>41</v>
      </c>
      <c r="O310" s="115" t="s">
        <v>2039</v>
      </c>
      <c r="P310" s="120" t="s">
        <v>998</v>
      </c>
      <c r="Q310" s="49"/>
      <c r="R310" s="49"/>
      <c r="S310" s="49"/>
      <c r="T310" s="49"/>
      <c r="U310" s="49"/>
      <c r="V310" s="49"/>
    </row>
    <row r="311" spans="1:22" s="139" customFormat="1" ht="12.75" customHeight="1">
      <c r="A311" s="136" t="s">
        <v>995</v>
      </c>
      <c r="B311" s="136" t="s">
        <v>28</v>
      </c>
      <c r="C311" s="94" t="s">
        <v>93</v>
      </c>
      <c r="D311" s="136" t="s">
        <v>94</v>
      </c>
      <c r="E311" s="136" t="s">
        <v>1002</v>
      </c>
      <c r="F311" s="136" t="s">
        <v>1003</v>
      </c>
      <c r="G311" s="136" t="s">
        <v>34</v>
      </c>
      <c r="H311" s="136" t="s">
        <v>44</v>
      </c>
      <c r="I311" s="136" t="s">
        <v>45</v>
      </c>
      <c r="J311" s="136" t="s">
        <v>44</v>
      </c>
      <c r="K311" s="136" t="s">
        <v>997</v>
      </c>
      <c r="L311" s="136" t="s">
        <v>47</v>
      </c>
      <c r="M311" s="136" t="s">
        <v>1005</v>
      </c>
      <c r="N311" s="136" t="s">
        <v>41</v>
      </c>
      <c r="O311" s="115" t="s">
        <v>2039</v>
      </c>
      <c r="P311" s="120" t="s">
        <v>998</v>
      </c>
      <c r="Q311" s="49"/>
      <c r="R311" s="49"/>
      <c r="S311" s="47"/>
      <c r="T311" s="49"/>
      <c r="U311" s="49"/>
      <c r="V311" s="49"/>
    </row>
    <row r="312" spans="1:22" s="139" customFormat="1" ht="12.75" customHeight="1">
      <c r="A312" s="136" t="s">
        <v>995</v>
      </c>
      <c r="B312" s="136" t="s">
        <v>28</v>
      </c>
      <c r="C312" s="94" t="s">
        <v>93</v>
      </c>
      <c r="D312" s="136" t="s">
        <v>94</v>
      </c>
      <c r="E312" s="136" t="s">
        <v>1006</v>
      </c>
      <c r="F312" s="47" t="s">
        <v>2267</v>
      </c>
      <c r="G312" s="136" t="s">
        <v>34</v>
      </c>
      <c r="H312" s="136" t="s">
        <v>44</v>
      </c>
      <c r="I312" s="136" t="s">
        <v>45</v>
      </c>
      <c r="J312" s="136" t="s">
        <v>34</v>
      </c>
      <c r="K312" s="136" t="s">
        <v>997</v>
      </c>
      <c r="L312" s="136" t="s">
        <v>47</v>
      </c>
      <c r="M312" s="136" t="s">
        <v>1007</v>
      </c>
      <c r="N312" s="136" t="s">
        <v>41</v>
      </c>
      <c r="O312" s="115" t="s">
        <v>2039</v>
      </c>
      <c r="P312" s="120" t="s">
        <v>998</v>
      </c>
      <c r="Q312" s="49"/>
      <c r="R312" s="49"/>
      <c r="S312" s="49"/>
      <c r="T312" s="49"/>
      <c r="U312" s="49"/>
      <c r="V312" s="49"/>
    </row>
    <row r="313" spans="1:22" s="139" customFormat="1" ht="12.75" customHeight="1">
      <c r="A313" s="136" t="s">
        <v>995</v>
      </c>
      <c r="B313" s="136" t="s">
        <v>28</v>
      </c>
      <c r="C313" s="94" t="s">
        <v>93</v>
      </c>
      <c r="D313" s="136" t="s">
        <v>94</v>
      </c>
      <c r="E313" s="136" t="s">
        <v>1011</v>
      </c>
      <c r="F313" s="47" t="s">
        <v>2267</v>
      </c>
      <c r="G313" s="136" t="s">
        <v>34</v>
      </c>
      <c r="H313" s="136" t="s">
        <v>44</v>
      </c>
      <c r="I313" s="136" t="s">
        <v>45</v>
      </c>
      <c r="J313" s="136" t="s">
        <v>34</v>
      </c>
      <c r="K313" s="136" t="s">
        <v>997</v>
      </c>
      <c r="L313" s="136" t="s">
        <v>47</v>
      </c>
      <c r="M313" s="136" t="s">
        <v>1012</v>
      </c>
      <c r="N313" s="136" t="s">
        <v>41</v>
      </c>
      <c r="O313" s="115" t="s">
        <v>2039</v>
      </c>
      <c r="P313" s="120" t="s">
        <v>998</v>
      </c>
      <c r="Q313" s="49"/>
    </row>
    <row r="314" spans="1:22" s="139" customFormat="1" ht="12.75" customHeight="1">
      <c r="A314" s="136" t="s">
        <v>995</v>
      </c>
      <c r="B314" s="136" t="s">
        <v>28</v>
      </c>
      <c r="C314" s="94" t="s">
        <v>93</v>
      </c>
      <c r="D314" s="136" t="s">
        <v>94</v>
      </c>
      <c r="E314" s="136" t="s">
        <v>1014</v>
      </c>
      <c r="F314" s="136" t="s">
        <v>255</v>
      </c>
      <c r="G314" s="136" t="s">
        <v>34</v>
      </c>
      <c r="H314" s="136" t="s">
        <v>44</v>
      </c>
      <c r="I314" s="136" t="s">
        <v>45</v>
      </c>
      <c r="J314" s="136" t="s">
        <v>34</v>
      </c>
      <c r="K314" s="136" t="s">
        <v>997</v>
      </c>
      <c r="L314" s="136" t="s">
        <v>47</v>
      </c>
      <c r="M314" s="136" t="s">
        <v>1019</v>
      </c>
      <c r="N314" s="136" t="s">
        <v>41</v>
      </c>
      <c r="O314" s="115" t="s">
        <v>2039</v>
      </c>
      <c r="P314" s="120" t="s">
        <v>998</v>
      </c>
      <c r="Q314" s="49"/>
    </row>
    <row r="315" spans="1:22" s="139" customFormat="1" ht="12.75" customHeight="1">
      <c r="A315" s="136" t="s">
        <v>995</v>
      </c>
      <c r="B315" s="136" t="s">
        <v>28</v>
      </c>
      <c r="C315" s="136" t="s">
        <v>259</v>
      </c>
      <c r="D315" s="136" t="s">
        <v>30</v>
      </c>
      <c r="E315" s="136" t="s">
        <v>1021</v>
      </c>
      <c r="F315" s="47" t="s">
        <v>2237</v>
      </c>
      <c r="G315" s="136" t="s">
        <v>34</v>
      </c>
      <c r="H315" s="136" t="s">
        <v>44</v>
      </c>
      <c r="I315" s="136" t="s">
        <v>45</v>
      </c>
      <c r="J315" s="136" t="s">
        <v>33</v>
      </c>
      <c r="K315" s="141" t="s">
        <v>1023</v>
      </c>
      <c r="L315" s="136" t="s">
        <v>33</v>
      </c>
      <c r="M315" s="136" t="s">
        <v>1024</v>
      </c>
      <c r="N315" s="136" t="s">
        <v>41</v>
      </c>
      <c r="O315" s="142" t="s">
        <v>1026</v>
      </c>
      <c r="P315" s="47" t="s">
        <v>1027</v>
      </c>
      <c r="Q315" s="47"/>
    </row>
    <row r="316" spans="1:22" s="139" customFormat="1" ht="12.75" customHeight="1">
      <c r="A316" s="136" t="s">
        <v>995</v>
      </c>
      <c r="B316" s="136" t="s">
        <v>28</v>
      </c>
      <c r="C316" s="136" t="s">
        <v>259</v>
      </c>
      <c r="D316" s="136" t="s">
        <v>30</v>
      </c>
      <c r="E316" s="136" t="s">
        <v>1028</v>
      </c>
      <c r="F316" s="47" t="s">
        <v>2245</v>
      </c>
      <c r="G316" s="136" t="s">
        <v>34</v>
      </c>
      <c r="H316" s="136" t="s">
        <v>44</v>
      </c>
      <c r="I316" s="136" t="s">
        <v>45</v>
      </c>
      <c r="J316" s="136" t="s">
        <v>33</v>
      </c>
      <c r="K316" s="141" t="s">
        <v>1023</v>
      </c>
      <c r="L316" s="136" t="s">
        <v>33</v>
      </c>
      <c r="M316" s="136" t="s">
        <v>1029</v>
      </c>
      <c r="N316" s="136" t="s">
        <v>41</v>
      </c>
      <c r="O316" s="142" t="s">
        <v>1026</v>
      </c>
      <c r="P316" s="47" t="s">
        <v>1027</v>
      </c>
      <c r="Q316" s="47"/>
    </row>
    <row r="317" spans="1:22" s="139" customFormat="1" ht="12.75" customHeight="1">
      <c r="A317" s="136" t="s">
        <v>1031</v>
      </c>
      <c r="B317" s="136" t="s">
        <v>28</v>
      </c>
      <c r="C317" s="136" t="s">
        <v>179</v>
      </c>
      <c r="D317" s="136" t="s">
        <v>286</v>
      </c>
      <c r="E317" s="136" t="s">
        <v>129</v>
      </c>
      <c r="F317" s="47" t="s">
        <v>2202</v>
      </c>
      <c r="G317" s="136" t="s">
        <v>34</v>
      </c>
      <c r="H317" s="136" t="s">
        <v>34</v>
      </c>
      <c r="I317" s="136" t="s">
        <v>45</v>
      </c>
      <c r="J317" s="136" t="s">
        <v>33</v>
      </c>
      <c r="K317" s="136" t="s">
        <v>229</v>
      </c>
      <c r="L317" s="136" t="s">
        <v>47</v>
      </c>
      <c r="M317" s="136" t="s">
        <v>1032</v>
      </c>
      <c r="N317" s="136" t="s">
        <v>41</v>
      </c>
      <c r="O317" s="142" t="s">
        <v>289</v>
      </c>
      <c r="P317" s="47"/>
      <c r="Q317" s="120"/>
    </row>
    <row r="318" spans="1:22" s="139" customFormat="1" ht="12.75" customHeight="1">
      <c r="A318" s="136" t="s">
        <v>457</v>
      </c>
      <c r="B318" s="136" t="s">
        <v>28</v>
      </c>
      <c r="C318" s="94" t="s">
        <v>29</v>
      </c>
      <c r="D318" s="136" t="s">
        <v>30</v>
      </c>
      <c r="E318" s="136" t="s">
        <v>307</v>
      </c>
      <c r="F318" s="47" t="s">
        <v>2236</v>
      </c>
      <c r="G318" s="136" t="s">
        <v>34</v>
      </c>
      <c r="H318" s="136" t="s">
        <v>44</v>
      </c>
      <c r="I318" s="136" t="s">
        <v>45</v>
      </c>
      <c r="J318" s="136" t="s">
        <v>44</v>
      </c>
      <c r="K318" s="136" t="s">
        <v>229</v>
      </c>
      <c r="L318" s="136" t="s">
        <v>49</v>
      </c>
      <c r="M318" s="136" t="s">
        <v>623</v>
      </c>
      <c r="N318" s="136" t="s">
        <v>41</v>
      </c>
      <c r="O318" s="142" t="s">
        <v>311</v>
      </c>
      <c r="P318" s="47" t="s">
        <v>2083</v>
      </c>
    </row>
    <row r="319" spans="1:22" s="139" customFormat="1" ht="12.75" customHeight="1">
      <c r="A319" s="136" t="s">
        <v>457</v>
      </c>
      <c r="B319" s="136" t="s">
        <v>28</v>
      </c>
      <c r="C319" s="94" t="s">
        <v>29</v>
      </c>
      <c r="D319" s="136" t="s">
        <v>30</v>
      </c>
      <c r="E319" s="136" t="s">
        <v>32</v>
      </c>
      <c r="F319" s="47" t="s">
        <v>2242</v>
      </c>
      <c r="G319" s="136" t="s">
        <v>34</v>
      </c>
      <c r="H319" s="136" t="s">
        <v>44</v>
      </c>
      <c r="I319" s="136" t="s">
        <v>45</v>
      </c>
      <c r="J319" s="136" t="s">
        <v>44</v>
      </c>
      <c r="K319" s="136" t="s">
        <v>229</v>
      </c>
      <c r="L319" s="136" t="s">
        <v>49</v>
      </c>
      <c r="M319" s="136" t="s">
        <v>1039</v>
      </c>
      <c r="N319" s="136" t="s">
        <v>41</v>
      </c>
      <c r="O319" s="142" t="s">
        <v>311</v>
      </c>
      <c r="P319" s="47" t="s">
        <v>2083</v>
      </c>
    </row>
    <row r="320" spans="1:22" s="139" customFormat="1" ht="12.75" customHeight="1">
      <c r="A320" s="136" t="s">
        <v>457</v>
      </c>
      <c r="B320" s="136" t="s">
        <v>28</v>
      </c>
      <c r="C320" s="94" t="s">
        <v>29</v>
      </c>
      <c r="D320" s="136" t="s">
        <v>30</v>
      </c>
      <c r="E320" s="136" t="s">
        <v>32</v>
      </c>
      <c r="F320" s="47" t="s">
        <v>2242</v>
      </c>
      <c r="G320" s="136" t="s">
        <v>34</v>
      </c>
      <c r="H320" s="136" t="s">
        <v>44</v>
      </c>
      <c r="I320" s="136" t="s">
        <v>45</v>
      </c>
      <c r="J320" s="136" t="s">
        <v>44</v>
      </c>
      <c r="K320" s="136" t="s">
        <v>229</v>
      </c>
      <c r="L320" s="136" t="s">
        <v>49</v>
      </c>
      <c r="M320" s="136" t="s">
        <v>1040</v>
      </c>
      <c r="N320" s="136" t="s">
        <v>41</v>
      </c>
      <c r="O320" s="142" t="s">
        <v>311</v>
      </c>
      <c r="P320" s="47" t="s">
        <v>2083</v>
      </c>
    </row>
    <row r="321" spans="1:22" s="139" customFormat="1" ht="12.75" customHeight="1">
      <c r="A321" s="136" t="s">
        <v>457</v>
      </c>
      <c r="B321" s="136" t="s">
        <v>28</v>
      </c>
      <c r="C321" s="94" t="s">
        <v>29</v>
      </c>
      <c r="D321" s="136" t="s">
        <v>30</v>
      </c>
      <c r="E321" s="136" t="s">
        <v>32</v>
      </c>
      <c r="F321" s="47" t="s">
        <v>2242</v>
      </c>
      <c r="G321" s="136" t="s">
        <v>34</v>
      </c>
      <c r="H321" s="136" t="s">
        <v>44</v>
      </c>
      <c r="I321" s="136" t="s">
        <v>45</v>
      </c>
      <c r="J321" s="136" t="s">
        <v>44</v>
      </c>
      <c r="K321" s="136" t="s">
        <v>229</v>
      </c>
      <c r="L321" s="136" t="s">
        <v>49</v>
      </c>
      <c r="M321" s="136" t="s">
        <v>596</v>
      </c>
      <c r="N321" s="136" t="s">
        <v>41</v>
      </c>
      <c r="O321" s="142" t="s">
        <v>311</v>
      </c>
      <c r="P321" s="47" t="s">
        <v>2083</v>
      </c>
    </row>
    <row r="322" spans="1:22" s="139" customFormat="1" ht="12.75" customHeight="1">
      <c r="A322" s="136" t="s">
        <v>457</v>
      </c>
      <c r="B322" s="136" t="s">
        <v>28</v>
      </c>
      <c r="C322" s="94" t="s">
        <v>259</v>
      </c>
      <c r="D322" s="136" t="s">
        <v>30</v>
      </c>
      <c r="E322" s="136" t="s">
        <v>32</v>
      </c>
      <c r="F322" s="47" t="s">
        <v>2243</v>
      </c>
      <c r="G322" s="136" t="s">
        <v>34</v>
      </c>
      <c r="H322" s="136" t="s">
        <v>44</v>
      </c>
      <c r="I322" s="136" t="s">
        <v>45</v>
      </c>
      <c r="J322" s="136" t="s">
        <v>44</v>
      </c>
      <c r="K322" s="136" t="s">
        <v>229</v>
      </c>
      <c r="L322" s="136" t="s">
        <v>49</v>
      </c>
      <c r="M322" s="136" t="s">
        <v>1045</v>
      </c>
      <c r="N322" s="136" t="s">
        <v>41</v>
      </c>
      <c r="O322" s="142" t="s">
        <v>311</v>
      </c>
      <c r="P322" s="47" t="s">
        <v>2083</v>
      </c>
    </row>
    <row r="323" spans="1:22" s="139" customFormat="1" ht="12.75" customHeight="1">
      <c r="A323" s="136" t="s">
        <v>457</v>
      </c>
      <c r="B323" s="136" t="s">
        <v>28</v>
      </c>
      <c r="C323" s="136" t="s">
        <v>93</v>
      </c>
      <c r="D323" s="136" t="s">
        <v>140</v>
      </c>
      <c r="E323" s="136" t="s">
        <v>239</v>
      </c>
      <c r="F323" s="47" t="s">
        <v>2219</v>
      </c>
      <c r="G323" s="136" t="s">
        <v>34</v>
      </c>
      <c r="H323" s="136" t="s">
        <v>33</v>
      </c>
      <c r="I323" s="136" t="s">
        <v>45</v>
      </c>
      <c r="J323" s="136" t="s">
        <v>44</v>
      </c>
      <c r="K323" s="136" t="s">
        <v>229</v>
      </c>
      <c r="L323" s="120" t="s">
        <v>33</v>
      </c>
      <c r="M323" s="136" t="s">
        <v>1052</v>
      </c>
      <c r="N323" s="136" t="s">
        <v>41</v>
      </c>
      <c r="O323" s="142" t="s">
        <v>241</v>
      </c>
      <c r="P323" s="47" t="s">
        <v>1054</v>
      </c>
    </row>
    <row r="324" spans="1:22" s="139" customFormat="1" ht="12.75" customHeight="1">
      <c r="A324" s="136" t="s">
        <v>457</v>
      </c>
      <c r="B324" s="136" t="s">
        <v>28</v>
      </c>
      <c r="C324" s="136" t="s">
        <v>41</v>
      </c>
      <c r="D324" s="136" t="s">
        <v>41</v>
      </c>
      <c r="E324" s="136" t="s">
        <v>252</v>
      </c>
      <c r="F324" s="136" t="s">
        <v>252</v>
      </c>
      <c r="G324" s="136" t="s">
        <v>34</v>
      </c>
      <c r="H324" s="136" t="s">
        <v>33</v>
      </c>
      <c r="I324" s="136" t="s">
        <v>45</v>
      </c>
      <c r="J324" s="136" t="s">
        <v>33</v>
      </c>
      <c r="K324" s="136" t="s">
        <v>229</v>
      </c>
      <c r="L324" s="120" t="s">
        <v>33</v>
      </c>
      <c r="M324" s="136" t="s">
        <v>262</v>
      </c>
      <c r="N324" s="136" t="s">
        <v>41</v>
      </c>
      <c r="O324" s="142" t="s">
        <v>241</v>
      </c>
      <c r="P324" s="47" t="s">
        <v>1057</v>
      </c>
      <c r="R324" s="49"/>
      <c r="S324" s="49"/>
      <c r="T324" s="49"/>
      <c r="U324" s="49"/>
      <c r="V324" s="49"/>
    </row>
    <row r="325" spans="1:22" s="139" customFormat="1" ht="12.75" customHeight="1">
      <c r="A325" s="136" t="s">
        <v>457</v>
      </c>
      <c r="B325" s="136" t="s">
        <v>28</v>
      </c>
      <c r="C325" s="136" t="s">
        <v>162</v>
      </c>
      <c r="D325" s="136" t="s">
        <v>30</v>
      </c>
      <c r="E325" s="136" t="s">
        <v>163</v>
      </c>
      <c r="F325" s="47" t="s">
        <v>2204</v>
      </c>
      <c r="G325" s="136" t="s">
        <v>34</v>
      </c>
      <c r="H325" s="136" t="s">
        <v>33</v>
      </c>
      <c r="I325" s="136" t="s">
        <v>45</v>
      </c>
      <c r="J325" s="136" t="s">
        <v>33</v>
      </c>
      <c r="K325" s="136" t="s">
        <v>229</v>
      </c>
      <c r="L325" s="120" t="s">
        <v>33</v>
      </c>
      <c r="M325" s="136" t="s">
        <v>1064</v>
      </c>
      <c r="N325" s="136" t="s">
        <v>41</v>
      </c>
      <c r="O325" s="142" t="s">
        <v>241</v>
      </c>
      <c r="P325" s="47" t="s">
        <v>1065</v>
      </c>
      <c r="R325" s="49"/>
      <c r="S325" s="49"/>
      <c r="T325" s="49"/>
      <c r="U325" s="49"/>
      <c r="V325" s="49"/>
    </row>
    <row r="326" spans="1:22" s="139" customFormat="1" ht="12.75" customHeight="1">
      <c r="A326" s="136" t="s">
        <v>457</v>
      </c>
      <c r="B326" s="136" t="s">
        <v>28</v>
      </c>
      <c r="C326" s="136" t="s">
        <v>41</v>
      </c>
      <c r="D326" s="136" t="s">
        <v>41</v>
      </c>
      <c r="E326" s="136" t="s">
        <v>351</v>
      </c>
      <c r="F326" s="136" t="s">
        <v>255</v>
      </c>
      <c r="G326" s="136" t="s">
        <v>34</v>
      </c>
      <c r="H326" s="136" t="s">
        <v>33</v>
      </c>
      <c r="I326" s="136" t="s">
        <v>45</v>
      </c>
      <c r="J326" s="136" t="s">
        <v>33</v>
      </c>
      <c r="K326" s="136" t="s">
        <v>229</v>
      </c>
      <c r="L326" s="120" t="s">
        <v>33</v>
      </c>
      <c r="M326" s="136" t="s">
        <v>1069</v>
      </c>
      <c r="N326" s="136" t="s">
        <v>41</v>
      </c>
      <c r="O326" s="142" t="s">
        <v>241</v>
      </c>
      <c r="P326" s="47" t="s">
        <v>1071</v>
      </c>
      <c r="R326" s="49"/>
      <c r="S326" s="49"/>
      <c r="T326" s="49"/>
      <c r="U326" s="49"/>
      <c r="V326" s="49"/>
    </row>
    <row r="327" spans="1:22" s="139" customFormat="1" ht="12.75" customHeight="1">
      <c r="A327" s="136" t="s">
        <v>457</v>
      </c>
      <c r="B327" s="136" t="s">
        <v>28</v>
      </c>
      <c r="C327" s="136" t="s">
        <v>41</v>
      </c>
      <c r="D327" s="136" t="s">
        <v>41</v>
      </c>
      <c r="E327" s="136" t="s">
        <v>271</v>
      </c>
      <c r="F327" s="136" t="s">
        <v>271</v>
      </c>
      <c r="G327" s="136" t="s">
        <v>34</v>
      </c>
      <c r="H327" s="136" t="s">
        <v>33</v>
      </c>
      <c r="I327" s="136" t="s">
        <v>45</v>
      </c>
      <c r="J327" s="136" t="s">
        <v>44</v>
      </c>
      <c r="K327" s="136" t="s">
        <v>229</v>
      </c>
      <c r="L327" s="120" t="s">
        <v>33</v>
      </c>
      <c r="M327" s="136" t="s">
        <v>1073</v>
      </c>
      <c r="N327" s="136" t="s">
        <v>41</v>
      </c>
      <c r="O327" s="142" t="s">
        <v>241</v>
      </c>
      <c r="P327" s="47" t="s">
        <v>1071</v>
      </c>
      <c r="R327" s="49"/>
      <c r="S327" s="49"/>
      <c r="T327" s="49"/>
      <c r="U327" s="49"/>
      <c r="V327" s="49"/>
    </row>
    <row r="328" spans="1:22" s="194" customFormat="1" ht="12.75" customHeight="1">
      <c r="A328" s="136" t="s">
        <v>457</v>
      </c>
      <c r="B328" s="136" t="s">
        <v>28</v>
      </c>
      <c r="C328" s="47" t="s">
        <v>374</v>
      </c>
      <c r="D328" s="136" t="s">
        <v>275</v>
      </c>
      <c r="E328" s="136" t="s">
        <v>277</v>
      </c>
      <c r="F328" s="47" t="s">
        <v>2201</v>
      </c>
      <c r="G328" s="136" t="s">
        <v>34</v>
      </c>
      <c r="H328" s="136" t="s">
        <v>33</v>
      </c>
      <c r="I328" s="136" t="s">
        <v>45</v>
      </c>
      <c r="J328" s="136" t="s">
        <v>44</v>
      </c>
      <c r="K328" s="136" t="s">
        <v>229</v>
      </c>
      <c r="L328" s="120" t="s">
        <v>33</v>
      </c>
      <c r="M328" s="136" t="s">
        <v>1077</v>
      </c>
      <c r="N328" s="136" t="s">
        <v>41</v>
      </c>
      <c r="O328" s="142" t="s">
        <v>241</v>
      </c>
      <c r="P328" s="47" t="s">
        <v>1057</v>
      </c>
      <c r="Q328" s="49"/>
      <c r="R328" s="49"/>
      <c r="S328" s="49"/>
      <c r="T328" s="49"/>
      <c r="U328" s="49"/>
      <c r="V328" s="49"/>
    </row>
    <row r="329" spans="1:22" s="194" customFormat="1" ht="12.75" customHeight="1">
      <c r="A329" s="136" t="s">
        <v>457</v>
      </c>
      <c r="B329" s="136" t="s">
        <v>28</v>
      </c>
      <c r="C329" s="94" t="s">
        <v>149</v>
      </c>
      <c r="D329" s="136" t="s">
        <v>41</v>
      </c>
      <c r="E329" s="136" t="s">
        <v>151</v>
      </c>
      <c r="F329" s="47" t="s">
        <v>2200</v>
      </c>
      <c r="G329" s="136" t="s">
        <v>44</v>
      </c>
      <c r="H329" s="136" t="s">
        <v>33</v>
      </c>
      <c r="I329" s="136" t="s">
        <v>45</v>
      </c>
      <c r="J329" s="136" t="s">
        <v>44</v>
      </c>
      <c r="K329" s="136" t="s">
        <v>229</v>
      </c>
      <c r="L329" s="120" t="s">
        <v>33</v>
      </c>
      <c r="M329" s="152" t="s">
        <v>245</v>
      </c>
      <c r="N329" s="136" t="s">
        <v>41</v>
      </c>
      <c r="O329" s="142" t="s">
        <v>241</v>
      </c>
      <c r="P329" s="120"/>
      <c r="Q329" s="49"/>
    </row>
    <row r="330" spans="1:22" s="139" customFormat="1" ht="12.75" customHeight="1">
      <c r="A330" s="136" t="s">
        <v>457</v>
      </c>
      <c r="B330" s="136" t="s">
        <v>28</v>
      </c>
      <c r="C330" s="94" t="s">
        <v>41</v>
      </c>
      <c r="D330" s="136" t="s">
        <v>41</v>
      </c>
      <c r="E330" s="136" t="s">
        <v>228</v>
      </c>
      <c r="F330" s="47" t="s">
        <v>2229</v>
      </c>
      <c r="G330" s="136" t="s">
        <v>34</v>
      </c>
      <c r="H330" s="136" t="s">
        <v>44</v>
      </c>
      <c r="I330" s="136" t="s">
        <v>45</v>
      </c>
      <c r="J330" s="136" t="s">
        <v>44</v>
      </c>
      <c r="K330" s="136" t="s">
        <v>229</v>
      </c>
      <c r="L330" s="136" t="s">
        <v>49</v>
      </c>
      <c r="M330" s="136" t="s">
        <v>309</v>
      </c>
      <c r="N330" s="136" t="s">
        <v>41</v>
      </c>
      <c r="O330" s="142" t="s">
        <v>231</v>
      </c>
      <c r="P330" s="120" t="s">
        <v>232</v>
      </c>
    </row>
    <row r="331" spans="1:22" s="139" customFormat="1" ht="12.75" customHeight="1">
      <c r="A331" s="136" t="s">
        <v>457</v>
      </c>
      <c r="B331" s="136" t="s">
        <v>28</v>
      </c>
      <c r="C331" s="136" t="s">
        <v>179</v>
      </c>
      <c r="D331" s="136" t="s">
        <v>286</v>
      </c>
      <c r="E331" s="136" t="s">
        <v>129</v>
      </c>
      <c r="F331" s="47" t="s">
        <v>2202</v>
      </c>
      <c r="G331" s="136" t="s">
        <v>34</v>
      </c>
      <c r="H331" s="136" t="s">
        <v>34</v>
      </c>
      <c r="I331" s="136" t="s">
        <v>45</v>
      </c>
      <c r="J331" s="136" t="s">
        <v>44</v>
      </c>
      <c r="K331" s="136" t="s">
        <v>229</v>
      </c>
      <c r="L331" s="136" t="s">
        <v>47</v>
      </c>
      <c r="M331" s="136" t="s">
        <v>1098</v>
      </c>
      <c r="N331" s="136" t="s">
        <v>41</v>
      </c>
      <c r="O331" s="142" t="s">
        <v>289</v>
      </c>
      <c r="P331" s="47"/>
      <c r="Q331" s="120"/>
    </row>
    <row r="332" spans="1:22" s="139" customFormat="1" ht="12.75" customHeight="1">
      <c r="A332" s="146" t="s">
        <v>457</v>
      </c>
      <c r="B332" s="136" t="s">
        <v>28</v>
      </c>
      <c r="C332" s="136" t="s">
        <v>366</v>
      </c>
      <c r="D332" s="136" t="s">
        <v>286</v>
      </c>
      <c r="E332" s="136" t="s">
        <v>367</v>
      </c>
      <c r="F332" s="47" t="s">
        <v>2213</v>
      </c>
      <c r="G332" s="136" t="s">
        <v>34</v>
      </c>
      <c r="H332" s="136" t="s">
        <v>44</v>
      </c>
      <c r="I332" s="136" t="s">
        <v>45</v>
      </c>
      <c r="J332" s="136" t="s">
        <v>44</v>
      </c>
      <c r="K332" s="136" t="s">
        <v>229</v>
      </c>
      <c r="L332" s="136" t="s">
        <v>47</v>
      </c>
      <c r="M332" s="136" t="s">
        <v>1100</v>
      </c>
      <c r="N332" s="136" t="s">
        <v>41</v>
      </c>
      <c r="O332" s="142" t="s">
        <v>373</v>
      </c>
      <c r="R332" s="49"/>
      <c r="S332" s="49"/>
      <c r="T332" s="49"/>
      <c r="U332" s="49"/>
      <c r="V332" s="49"/>
    </row>
    <row r="333" spans="1:22" s="139" customFormat="1" ht="12.75" customHeight="1">
      <c r="A333" s="191" t="s">
        <v>1101</v>
      </c>
      <c r="B333" s="136" t="s">
        <v>28</v>
      </c>
      <c r="C333" s="136" t="s">
        <v>366</v>
      </c>
      <c r="D333" s="136" t="s">
        <v>286</v>
      </c>
      <c r="E333" s="136" t="s">
        <v>367</v>
      </c>
      <c r="F333" s="47" t="s">
        <v>2213</v>
      </c>
      <c r="G333" s="136" t="s">
        <v>34</v>
      </c>
      <c r="H333" s="136" t="s">
        <v>44</v>
      </c>
      <c r="I333" s="136" t="s">
        <v>45</v>
      </c>
      <c r="J333" s="136" t="s">
        <v>44</v>
      </c>
      <c r="K333" s="141" t="s">
        <v>993</v>
      </c>
      <c r="L333" s="136" t="s">
        <v>47</v>
      </c>
      <c r="M333" s="136" t="s">
        <v>984</v>
      </c>
      <c r="N333" s="136" t="s">
        <v>41</v>
      </c>
      <c r="O333" s="142" t="s">
        <v>373</v>
      </c>
      <c r="R333" s="49"/>
      <c r="S333" s="49"/>
      <c r="T333" s="49"/>
      <c r="U333" s="49"/>
      <c r="V333" s="49"/>
    </row>
    <row r="334" spans="1:22" s="139" customFormat="1" ht="12.75" customHeight="1">
      <c r="A334" s="136" t="s">
        <v>361</v>
      </c>
      <c r="B334" s="136" t="s">
        <v>399</v>
      </c>
      <c r="C334" s="136" t="s">
        <v>728</v>
      </c>
      <c r="D334" s="136" t="s">
        <v>30</v>
      </c>
      <c r="E334" s="136" t="s">
        <v>554</v>
      </c>
      <c r="F334" s="47" t="s">
        <v>2244</v>
      </c>
      <c r="G334" s="136" t="s">
        <v>34</v>
      </c>
      <c r="H334" s="136" t="s">
        <v>44</v>
      </c>
      <c r="I334" s="136" t="s">
        <v>45</v>
      </c>
      <c r="J334" s="136" t="s">
        <v>34</v>
      </c>
      <c r="K334" s="141" t="s">
        <v>365</v>
      </c>
      <c r="L334" s="136" t="s">
        <v>47</v>
      </c>
      <c r="M334" s="136" t="s">
        <v>385</v>
      </c>
      <c r="N334" s="136" t="s">
        <v>41</v>
      </c>
      <c r="O334" s="142" t="s">
        <v>729</v>
      </c>
      <c r="P334" s="120"/>
      <c r="R334" s="49"/>
      <c r="S334" s="49"/>
      <c r="T334" s="49"/>
      <c r="U334" s="49"/>
      <c r="V334" s="49"/>
    </row>
    <row r="335" spans="1:22" s="139" customFormat="1" ht="12.75" customHeight="1">
      <c r="A335" s="136" t="s">
        <v>470</v>
      </c>
      <c r="B335" s="136" t="s">
        <v>28</v>
      </c>
      <c r="C335" s="94" t="s">
        <v>41</v>
      </c>
      <c r="D335" s="136" t="s">
        <v>41</v>
      </c>
      <c r="E335" s="136" t="s">
        <v>228</v>
      </c>
      <c r="F335" s="47" t="s">
        <v>2229</v>
      </c>
      <c r="G335" s="136" t="s">
        <v>34</v>
      </c>
      <c r="H335" s="136" t="s">
        <v>44</v>
      </c>
      <c r="I335" s="136" t="s">
        <v>45</v>
      </c>
      <c r="J335" s="136" t="s">
        <v>44</v>
      </c>
      <c r="K335" s="136" t="s">
        <v>229</v>
      </c>
      <c r="L335" s="136" t="s">
        <v>49</v>
      </c>
      <c r="M335" s="136" t="s">
        <v>482</v>
      </c>
      <c r="N335" s="136" t="s">
        <v>41</v>
      </c>
      <c r="O335" s="142" t="s">
        <v>231</v>
      </c>
      <c r="P335" s="120" t="s">
        <v>232</v>
      </c>
      <c r="Q335" s="49"/>
    </row>
    <row r="336" spans="1:22" s="139" customFormat="1" ht="12.75" customHeight="1">
      <c r="A336" s="47" t="s">
        <v>402</v>
      </c>
      <c r="B336" s="136" t="s">
        <v>28</v>
      </c>
      <c r="C336" s="94" t="s">
        <v>728</v>
      </c>
      <c r="D336" s="136" t="s">
        <v>30</v>
      </c>
      <c r="E336" s="136" t="s">
        <v>307</v>
      </c>
      <c r="F336" s="47" t="s">
        <v>2246</v>
      </c>
      <c r="G336" s="136" t="s">
        <v>34</v>
      </c>
      <c r="H336" s="136" t="s">
        <v>44</v>
      </c>
      <c r="I336" s="136" t="s">
        <v>45</v>
      </c>
      <c r="J336" s="136" t="s">
        <v>34</v>
      </c>
      <c r="K336" s="141" t="s">
        <v>1112</v>
      </c>
      <c r="L336" s="136" t="s">
        <v>1113</v>
      </c>
      <c r="M336" s="136" t="s">
        <v>41</v>
      </c>
      <c r="N336" s="136" t="s">
        <v>51</v>
      </c>
      <c r="O336" s="142" t="s">
        <v>133</v>
      </c>
      <c r="P336" s="120" t="s">
        <v>1114</v>
      </c>
    </row>
    <row r="337" spans="1:17" s="139" customFormat="1" ht="12.75" customHeight="1">
      <c r="A337" s="47" t="s">
        <v>402</v>
      </c>
      <c r="B337" s="47" t="s">
        <v>28</v>
      </c>
      <c r="C337" s="46" t="s">
        <v>2074</v>
      </c>
      <c r="D337" s="47" t="s">
        <v>41</v>
      </c>
      <c r="E337" s="47" t="s">
        <v>2066</v>
      </c>
      <c r="F337" s="47" t="s">
        <v>2066</v>
      </c>
      <c r="G337" s="47" t="s">
        <v>34</v>
      </c>
      <c r="H337" s="47" t="s">
        <v>44</v>
      </c>
      <c r="I337" s="136" t="s">
        <v>45</v>
      </c>
      <c r="J337" s="47" t="s">
        <v>33</v>
      </c>
      <c r="K337" s="141"/>
      <c r="L337" s="47" t="s">
        <v>1113</v>
      </c>
      <c r="M337" s="47" t="s">
        <v>2067</v>
      </c>
      <c r="N337" s="47" t="s">
        <v>41</v>
      </c>
      <c r="O337" s="115" t="s">
        <v>2070</v>
      </c>
      <c r="P337" s="120"/>
    </row>
    <row r="338" spans="1:17" s="139" customFormat="1" ht="12.75" customHeight="1">
      <c r="A338" s="47" t="s">
        <v>402</v>
      </c>
      <c r="B338" s="47" t="s">
        <v>28</v>
      </c>
      <c r="C338" s="46" t="s">
        <v>179</v>
      </c>
      <c r="D338" s="47" t="s">
        <v>41</v>
      </c>
      <c r="E338" s="47" t="s">
        <v>2066</v>
      </c>
      <c r="F338" s="47" t="s">
        <v>2066</v>
      </c>
      <c r="G338" s="47" t="s">
        <v>34</v>
      </c>
      <c r="H338" s="47" t="s">
        <v>44</v>
      </c>
      <c r="I338" s="136" t="s">
        <v>45</v>
      </c>
      <c r="J338" s="47" t="s">
        <v>33</v>
      </c>
      <c r="K338" s="141"/>
      <c r="L338" s="47" t="s">
        <v>1113</v>
      </c>
      <c r="M338" s="47" t="s">
        <v>2068</v>
      </c>
      <c r="N338" s="47" t="s">
        <v>41</v>
      </c>
      <c r="O338" s="115" t="s">
        <v>2071</v>
      </c>
      <c r="P338" s="120"/>
    </row>
    <row r="339" spans="1:17" s="139" customFormat="1" ht="12.75" customHeight="1">
      <c r="A339" s="47" t="s">
        <v>402</v>
      </c>
      <c r="B339" s="47" t="s">
        <v>28</v>
      </c>
      <c r="C339" s="46" t="s">
        <v>418</v>
      </c>
      <c r="D339" s="47" t="s">
        <v>41</v>
      </c>
      <c r="E339" s="47" t="s">
        <v>2066</v>
      </c>
      <c r="F339" s="47" t="s">
        <v>2066</v>
      </c>
      <c r="G339" s="47" t="s">
        <v>34</v>
      </c>
      <c r="H339" s="47" t="s">
        <v>44</v>
      </c>
      <c r="I339" s="136" t="s">
        <v>45</v>
      </c>
      <c r="J339" s="47" t="s">
        <v>33</v>
      </c>
      <c r="K339" s="141"/>
      <c r="L339" s="47" t="s">
        <v>1113</v>
      </c>
      <c r="M339" s="47" t="s">
        <v>2069</v>
      </c>
      <c r="N339" s="47" t="s">
        <v>41</v>
      </c>
      <c r="O339" s="115" t="s">
        <v>2071</v>
      </c>
      <c r="P339" s="120"/>
    </row>
    <row r="340" spans="1:17" s="139" customFormat="1" ht="12.75" customHeight="1">
      <c r="A340" s="136" t="s">
        <v>480</v>
      </c>
      <c r="B340" s="136" t="s">
        <v>28</v>
      </c>
      <c r="C340" s="94" t="s">
        <v>41</v>
      </c>
      <c r="D340" s="136" t="s">
        <v>41</v>
      </c>
      <c r="E340" s="136" t="s">
        <v>252</v>
      </c>
      <c r="F340" s="136" t="s">
        <v>252</v>
      </c>
      <c r="G340" s="136" t="s">
        <v>34</v>
      </c>
      <c r="H340" s="136" t="s">
        <v>33</v>
      </c>
      <c r="I340" s="136" t="s">
        <v>45</v>
      </c>
      <c r="J340" s="136" t="s">
        <v>33</v>
      </c>
      <c r="K340" s="136" t="s">
        <v>229</v>
      </c>
      <c r="L340" s="136" t="s">
        <v>49</v>
      </c>
      <c r="M340" s="152" t="s">
        <v>1117</v>
      </c>
      <c r="N340" s="136" t="s">
        <v>41</v>
      </c>
      <c r="O340" s="142" t="s">
        <v>241</v>
      </c>
      <c r="P340" s="120" t="s">
        <v>1118</v>
      </c>
    </row>
    <row r="341" spans="1:17" s="139" customFormat="1" ht="12.75" customHeight="1">
      <c r="A341" s="136" t="s">
        <v>480</v>
      </c>
      <c r="B341" s="136" t="s">
        <v>28</v>
      </c>
      <c r="C341" s="94" t="s">
        <v>41</v>
      </c>
      <c r="D341" s="136" t="s">
        <v>41</v>
      </c>
      <c r="E341" s="136" t="s">
        <v>254</v>
      </c>
      <c r="F341" s="136" t="s">
        <v>255</v>
      </c>
      <c r="G341" s="136" t="s">
        <v>34</v>
      </c>
      <c r="H341" s="136" t="s">
        <v>33</v>
      </c>
      <c r="I341" s="136" t="s">
        <v>45</v>
      </c>
      <c r="J341" s="136" t="s">
        <v>33</v>
      </c>
      <c r="K341" s="136" t="s">
        <v>229</v>
      </c>
      <c r="L341" s="136" t="s">
        <v>49</v>
      </c>
      <c r="M341" s="152" t="s">
        <v>1120</v>
      </c>
      <c r="N341" s="136" t="s">
        <v>41</v>
      </c>
      <c r="O341" s="142" t="s">
        <v>241</v>
      </c>
      <c r="P341" s="120" t="s">
        <v>1118</v>
      </c>
    </row>
    <row r="342" spans="1:17" s="139" customFormat="1" ht="12.75" customHeight="1">
      <c r="A342" s="136" t="s">
        <v>480</v>
      </c>
      <c r="B342" s="136" t="s">
        <v>28</v>
      </c>
      <c r="C342" s="94" t="s">
        <v>41</v>
      </c>
      <c r="D342" s="136" t="s">
        <v>41</v>
      </c>
      <c r="E342" s="136" t="s">
        <v>271</v>
      </c>
      <c r="F342" s="136" t="s">
        <v>271</v>
      </c>
      <c r="G342" s="136" t="s">
        <v>34</v>
      </c>
      <c r="H342" s="136" t="s">
        <v>33</v>
      </c>
      <c r="I342" s="136" t="s">
        <v>45</v>
      </c>
      <c r="J342" s="136" t="s">
        <v>33</v>
      </c>
      <c r="K342" s="136" t="s">
        <v>229</v>
      </c>
      <c r="L342" s="136" t="s">
        <v>49</v>
      </c>
      <c r="M342" s="152" t="s">
        <v>1122</v>
      </c>
      <c r="N342" s="136" t="s">
        <v>41</v>
      </c>
      <c r="O342" s="142" t="s">
        <v>241</v>
      </c>
      <c r="P342" s="120" t="s">
        <v>1118</v>
      </c>
    </row>
    <row r="343" spans="1:17" s="139" customFormat="1" ht="12.75" customHeight="1">
      <c r="A343" s="136" t="s">
        <v>480</v>
      </c>
      <c r="B343" s="136" t="s">
        <v>28</v>
      </c>
      <c r="C343" s="94" t="s">
        <v>41</v>
      </c>
      <c r="D343" s="136" t="s">
        <v>41</v>
      </c>
      <c r="E343" s="136" t="s">
        <v>228</v>
      </c>
      <c r="F343" s="47" t="s">
        <v>2229</v>
      </c>
      <c r="G343" s="136" t="s">
        <v>34</v>
      </c>
      <c r="H343" s="136" t="s">
        <v>44</v>
      </c>
      <c r="I343" s="136" t="s">
        <v>45</v>
      </c>
      <c r="J343" s="136" t="s">
        <v>44</v>
      </c>
      <c r="K343" s="136" t="s">
        <v>229</v>
      </c>
      <c r="L343" s="136" t="s">
        <v>49</v>
      </c>
      <c r="M343" s="136" t="s">
        <v>309</v>
      </c>
      <c r="N343" s="136" t="s">
        <v>41</v>
      </c>
      <c r="O343" s="142" t="s">
        <v>231</v>
      </c>
      <c r="P343" s="120" t="s">
        <v>232</v>
      </c>
    </row>
    <row r="344" spans="1:17" s="139" customFormat="1" ht="12.75" customHeight="1">
      <c r="A344" s="136" t="s">
        <v>480</v>
      </c>
      <c r="B344" s="136" t="s">
        <v>28</v>
      </c>
      <c r="C344" s="136" t="s">
        <v>179</v>
      </c>
      <c r="D344" s="136" t="s">
        <v>286</v>
      </c>
      <c r="E344" s="136" t="s">
        <v>129</v>
      </c>
      <c r="F344" s="47" t="s">
        <v>2202</v>
      </c>
      <c r="G344" s="136" t="s">
        <v>34</v>
      </c>
      <c r="H344" s="136" t="s">
        <v>34</v>
      </c>
      <c r="I344" s="136" t="s">
        <v>45</v>
      </c>
      <c r="J344" s="136" t="s">
        <v>44</v>
      </c>
      <c r="K344" s="136" t="s">
        <v>229</v>
      </c>
      <c r="L344" s="136" t="s">
        <v>47</v>
      </c>
      <c r="M344" s="136" t="s">
        <v>1138</v>
      </c>
      <c r="N344" s="136" t="s">
        <v>41</v>
      </c>
      <c r="O344" s="142" t="s">
        <v>289</v>
      </c>
      <c r="P344" s="47"/>
      <c r="Q344" s="120"/>
    </row>
    <row r="345" spans="1:17" s="139" customFormat="1" ht="12.75" customHeight="1">
      <c r="A345" s="146" t="s">
        <v>480</v>
      </c>
      <c r="B345" s="136" t="s">
        <v>28</v>
      </c>
      <c r="C345" s="136" t="s">
        <v>366</v>
      </c>
      <c r="D345" s="136" t="s">
        <v>286</v>
      </c>
      <c r="E345" s="136" t="s">
        <v>367</v>
      </c>
      <c r="F345" s="47" t="s">
        <v>2213</v>
      </c>
      <c r="G345" s="136" t="s">
        <v>34</v>
      </c>
      <c r="H345" s="136" t="s">
        <v>44</v>
      </c>
      <c r="I345" s="136" t="s">
        <v>45</v>
      </c>
      <c r="J345" s="136" t="s">
        <v>44</v>
      </c>
      <c r="K345" s="136" t="s">
        <v>229</v>
      </c>
      <c r="L345" s="136" t="s">
        <v>47</v>
      </c>
      <c r="M345" s="136" t="s">
        <v>1141</v>
      </c>
      <c r="N345" s="136" t="s">
        <v>41</v>
      </c>
      <c r="O345" s="142" t="s">
        <v>373</v>
      </c>
    </row>
    <row r="346" spans="1:17" s="139" customFormat="1" ht="12.75" customHeight="1">
      <c r="A346" s="47" t="s">
        <v>1142</v>
      </c>
      <c r="B346" s="136" t="s">
        <v>28</v>
      </c>
      <c r="C346" s="94" t="s">
        <v>29</v>
      </c>
      <c r="D346" s="136" t="s">
        <v>30</v>
      </c>
      <c r="E346" s="136" t="s">
        <v>32</v>
      </c>
      <c r="F346" s="47" t="s">
        <v>2242</v>
      </c>
      <c r="G346" s="136" t="s">
        <v>34</v>
      </c>
      <c r="H346" s="136" t="s">
        <v>44</v>
      </c>
      <c r="I346" s="136" t="s">
        <v>45</v>
      </c>
      <c r="J346" s="136" t="s">
        <v>34</v>
      </c>
      <c r="K346" s="136" t="s">
        <v>1143</v>
      </c>
      <c r="L346" s="136" t="s">
        <v>47</v>
      </c>
      <c r="M346" s="151">
        <v>2.75E-2</v>
      </c>
      <c r="N346" s="136" t="s">
        <v>41</v>
      </c>
      <c r="O346" s="142" t="s">
        <v>133</v>
      </c>
      <c r="P346" s="120" t="s">
        <v>1145</v>
      </c>
    </row>
    <row r="347" spans="1:17" s="139" customFormat="1" ht="12.75" customHeight="1">
      <c r="A347" s="47" t="s">
        <v>1142</v>
      </c>
      <c r="B347" s="136" t="s">
        <v>28</v>
      </c>
      <c r="C347" s="94" t="s">
        <v>259</v>
      </c>
      <c r="D347" s="136" t="s">
        <v>30</v>
      </c>
      <c r="E347" s="136" t="s">
        <v>1146</v>
      </c>
      <c r="F347" s="136" t="s">
        <v>1146</v>
      </c>
      <c r="G347" s="136" t="s">
        <v>34</v>
      </c>
      <c r="H347" s="136" t="s">
        <v>44</v>
      </c>
      <c r="I347" s="136" t="s">
        <v>45</v>
      </c>
      <c r="J347" s="136" t="s">
        <v>44</v>
      </c>
      <c r="K347" s="136" t="s">
        <v>1143</v>
      </c>
      <c r="L347" s="136" t="s">
        <v>298</v>
      </c>
      <c r="M347" s="151">
        <v>1.6299999999999999E-2</v>
      </c>
      <c r="N347" s="136" t="s">
        <v>41</v>
      </c>
      <c r="O347" s="142" t="s">
        <v>1148</v>
      </c>
      <c r="P347" s="120"/>
      <c r="Q347" s="49"/>
    </row>
    <row r="348" spans="1:17" s="139" customFormat="1" ht="12.75" customHeight="1">
      <c r="A348" s="47" t="s">
        <v>1142</v>
      </c>
      <c r="B348" s="136" t="s">
        <v>28</v>
      </c>
      <c r="C348" s="94" t="s">
        <v>259</v>
      </c>
      <c r="D348" s="136" t="s">
        <v>30</v>
      </c>
      <c r="E348" s="136" t="s">
        <v>1149</v>
      </c>
      <c r="F348" s="136" t="s">
        <v>1149</v>
      </c>
      <c r="G348" s="136" t="s">
        <v>34</v>
      </c>
      <c r="H348" s="136" t="s">
        <v>44</v>
      </c>
      <c r="I348" s="136" t="s">
        <v>45</v>
      </c>
      <c r="J348" s="136" t="s">
        <v>34</v>
      </c>
      <c r="K348" s="136" t="s">
        <v>1143</v>
      </c>
      <c r="L348" s="136" t="s">
        <v>298</v>
      </c>
      <c r="M348" s="151">
        <v>1.06E-2</v>
      </c>
      <c r="N348" s="136" t="s">
        <v>41</v>
      </c>
      <c r="O348" s="142" t="s">
        <v>1148</v>
      </c>
      <c r="P348" s="120"/>
      <c r="Q348" s="49"/>
    </row>
    <row r="349" spans="1:17" s="139" customFormat="1" ht="12.75" customHeight="1">
      <c r="A349" s="47" t="s">
        <v>1717</v>
      </c>
      <c r="B349" s="136" t="s">
        <v>28</v>
      </c>
      <c r="C349" s="94" t="s">
        <v>93</v>
      </c>
      <c r="D349" s="136" t="s">
        <v>140</v>
      </c>
      <c r="E349" s="136" t="s">
        <v>239</v>
      </c>
      <c r="F349" s="47" t="s">
        <v>2219</v>
      </c>
      <c r="G349" s="136" t="s">
        <v>34</v>
      </c>
      <c r="H349" s="136" t="s">
        <v>33</v>
      </c>
      <c r="I349" s="136" t="s">
        <v>45</v>
      </c>
      <c r="J349" s="136" t="s">
        <v>44</v>
      </c>
      <c r="K349" s="136" t="s">
        <v>229</v>
      </c>
      <c r="L349" s="47" t="s">
        <v>47</v>
      </c>
      <c r="M349" s="136" t="s">
        <v>1150</v>
      </c>
      <c r="N349" s="136" t="s">
        <v>41</v>
      </c>
      <c r="O349" s="142" t="s">
        <v>241</v>
      </c>
      <c r="P349" s="120" t="s">
        <v>1118</v>
      </c>
    </row>
    <row r="350" spans="1:17" s="139" customFormat="1" ht="12.75" customHeight="1">
      <c r="A350" s="47" t="s">
        <v>1717</v>
      </c>
      <c r="B350" s="136" t="s">
        <v>28</v>
      </c>
      <c r="C350" s="94" t="s">
        <v>162</v>
      </c>
      <c r="D350" s="136" t="s">
        <v>30</v>
      </c>
      <c r="E350" s="136" t="s">
        <v>163</v>
      </c>
      <c r="F350" s="47" t="s">
        <v>2204</v>
      </c>
      <c r="G350" s="136" t="s">
        <v>34</v>
      </c>
      <c r="H350" s="136" t="s">
        <v>33</v>
      </c>
      <c r="I350" s="136" t="s">
        <v>45</v>
      </c>
      <c r="J350" s="136" t="s">
        <v>44</v>
      </c>
      <c r="K350" s="136" t="s">
        <v>229</v>
      </c>
      <c r="L350" s="47" t="s">
        <v>47</v>
      </c>
      <c r="M350" s="136" t="s">
        <v>1151</v>
      </c>
      <c r="N350" s="136" t="s">
        <v>41</v>
      </c>
      <c r="O350" s="142" t="s">
        <v>241</v>
      </c>
      <c r="P350" s="120" t="s">
        <v>1118</v>
      </c>
    </row>
    <row r="351" spans="1:17" s="139" customFormat="1" ht="12.75" customHeight="1">
      <c r="A351" s="47" t="s">
        <v>1717</v>
      </c>
      <c r="B351" s="136" t="s">
        <v>28</v>
      </c>
      <c r="C351" s="94" t="s">
        <v>41</v>
      </c>
      <c r="D351" s="136" t="s">
        <v>41</v>
      </c>
      <c r="E351" s="136" t="s">
        <v>248</v>
      </c>
      <c r="F351" s="47" t="s">
        <v>2209</v>
      </c>
      <c r="G351" s="136" t="s">
        <v>34</v>
      </c>
      <c r="H351" s="136" t="s">
        <v>33</v>
      </c>
      <c r="I351" s="136" t="s">
        <v>45</v>
      </c>
      <c r="J351" s="136" t="s">
        <v>33</v>
      </c>
      <c r="K351" s="136" t="s">
        <v>229</v>
      </c>
      <c r="L351" s="47" t="s">
        <v>47</v>
      </c>
      <c r="M351" s="136" t="s">
        <v>1152</v>
      </c>
      <c r="N351" s="136" t="s">
        <v>41</v>
      </c>
      <c r="O351" s="142" t="s">
        <v>241</v>
      </c>
      <c r="P351" s="120" t="s">
        <v>1118</v>
      </c>
    </row>
    <row r="352" spans="1:17" s="139" customFormat="1" ht="12.75" customHeight="1">
      <c r="A352" s="47" t="s">
        <v>1717</v>
      </c>
      <c r="B352" s="136" t="s">
        <v>28</v>
      </c>
      <c r="C352" s="94" t="s">
        <v>41</v>
      </c>
      <c r="D352" s="136" t="s">
        <v>41</v>
      </c>
      <c r="E352" s="136" t="s">
        <v>351</v>
      </c>
      <c r="F352" s="136" t="s">
        <v>255</v>
      </c>
      <c r="G352" s="136" t="s">
        <v>34</v>
      </c>
      <c r="H352" s="136" t="s">
        <v>33</v>
      </c>
      <c r="I352" s="136" t="s">
        <v>45</v>
      </c>
      <c r="J352" s="136" t="s">
        <v>33</v>
      </c>
      <c r="K352" s="136" t="s">
        <v>229</v>
      </c>
      <c r="L352" s="47" t="s">
        <v>47</v>
      </c>
      <c r="M352" s="136" t="s">
        <v>1153</v>
      </c>
      <c r="N352" s="136" t="s">
        <v>41</v>
      </c>
      <c r="O352" s="142" t="s">
        <v>241</v>
      </c>
      <c r="P352" s="120" t="s">
        <v>1118</v>
      </c>
    </row>
    <row r="353" spans="1:17" s="139" customFormat="1" ht="12.75" customHeight="1">
      <c r="A353" s="47" t="s">
        <v>1717</v>
      </c>
      <c r="B353" s="136" t="s">
        <v>28</v>
      </c>
      <c r="C353" s="94" t="s">
        <v>149</v>
      </c>
      <c r="D353" s="136" t="s">
        <v>41</v>
      </c>
      <c r="E353" s="136" t="s">
        <v>151</v>
      </c>
      <c r="F353" s="47" t="s">
        <v>2200</v>
      </c>
      <c r="G353" s="136" t="s">
        <v>34</v>
      </c>
      <c r="H353" s="136" t="s">
        <v>33</v>
      </c>
      <c r="I353" s="136" t="s">
        <v>45</v>
      </c>
      <c r="J353" s="136" t="s">
        <v>44</v>
      </c>
      <c r="K353" s="136" t="s">
        <v>229</v>
      </c>
      <c r="L353" s="47" t="s">
        <v>47</v>
      </c>
      <c r="M353" s="136" t="s">
        <v>1154</v>
      </c>
      <c r="N353" s="136" t="s">
        <v>41</v>
      </c>
      <c r="O353" s="142" t="s">
        <v>241</v>
      </c>
      <c r="P353" s="120" t="s">
        <v>1118</v>
      </c>
    </row>
    <row r="354" spans="1:17" s="139" customFormat="1" ht="12.75" customHeight="1">
      <c r="A354" s="47" t="s">
        <v>1717</v>
      </c>
      <c r="B354" s="136" t="s">
        <v>28</v>
      </c>
      <c r="C354" s="94" t="s">
        <v>41</v>
      </c>
      <c r="D354" s="136" t="s">
        <v>41</v>
      </c>
      <c r="E354" s="136" t="s">
        <v>271</v>
      </c>
      <c r="F354" s="136" t="s">
        <v>271</v>
      </c>
      <c r="G354" s="136" t="s">
        <v>34</v>
      </c>
      <c r="H354" s="136" t="s">
        <v>33</v>
      </c>
      <c r="I354" s="136" t="s">
        <v>45</v>
      </c>
      <c r="J354" s="136" t="s">
        <v>33</v>
      </c>
      <c r="K354" s="136" t="s">
        <v>229</v>
      </c>
      <c r="L354" s="47" t="s">
        <v>47</v>
      </c>
      <c r="M354" s="136" t="s">
        <v>1155</v>
      </c>
      <c r="N354" s="136" t="s">
        <v>41</v>
      </c>
      <c r="O354" s="142" t="s">
        <v>241</v>
      </c>
      <c r="P354" s="120" t="s">
        <v>1118</v>
      </c>
    </row>
    <row r="355" spans="1:17" s="139" customFormat="1" ht="12.75" customHeight="1">
      <c r="A355" s="47" t="s">
        <v>1717</v>
      </c>
      <c r="B355" s="136" t="s">
        <v>28</v>
      </c>
      <c r="C355" s="46" t="s">
        <v>266</v>
      </c>
      <c r="D355" s="136" t="s">
        <v>41</v>
      </c>
      <c r="E355" s="136" t="s">
        <v>267</v>
      </c>
      <c r="F355" s="47" t="s">
        <v>2214</v>
      </c>
      <c r="G355" s="136" t="s">
        <v>34</v>
      </c>
      <c r="H355" s="136" t="s">
        <v>33</v>
      </c>
      <c r="I355" s="136" t="s">
        <v>45</v>
      </c>
      <c r="J355" s="136" t="s">
        <v>44</v>
      </c>
      <c r="K355" s="136" t="s">
        <v>229</v>
      </c>
      <c r="L355" s="47" t="s">
        <v>47</v>
      </c>
      <c r="M355" s="136" t="s">
        <v>1157</v>
      </c>
      <c r="N355" s="136" t="s">
        <v>41</v>
      </c>
      <c r="O355" s="142" t="s">
        <v>241</v>
      </c>
      <c r="P355" s="120" t="s">
        <v>1118</v>
      </c>
    </row>
    <row r="356" spans="1:17" s="139" customFormat="1" ht="12.75" customHeight="1">
      <c r="A356" s="47" t="s">
        <v>1717</v>
      </c>
      <c r="B356" s="136" t="s">
        <v>28</v>
      </c>
      <c r="C356" s="46" t="s">
        <v>374</v>
      </c>
      <c r="D356" s="136" t="s">
        <v>275</v>
      </c>
      <c r="E356" s="136" t="s">
        <v>277</v>
      </c>
      <c r="F356" s="47" t="s">
        <v>2201</v>
      </c>
      <c r="G356" s="136" t="s">
        <v>34</v>
      </c>
      <c r="H356" s="136" t="s">
        <v>33</v>
      </c>
      <c r="I356" s="136" t="s">
        <v>45</v>
      </c>
      <c r="J356" s="136" t="s">
        <v>44</v>
      </c>
      <c r="K356" s="136" t="s">
        <v>229</v>
      </c>
      <c r="L356" s="47" t="s">
        <v>47</v>
      </c>
      <c r="M356" s="136" t="s">
        <v>1158</v>
      </c>
      <c r="N356" s="136" t="s">
        <v>41</v>
      </c>
      <c r="O356" s="142" t="s">
        <v>241</v>
      </c>
      <c r="P356" s="120" t="s">
        <v>1118</v>
      </c>
    </row>
    <row r="357" spans="1:17" s="139" customFormat="1" ht="12.75" customHeight="1">
      <c r="A357" s="47" t="s">
        <v>1717</v>
      </c>
      <c r="B357" s="136" t="s">
        <v>28</v>
      </c>
      <c r="C357" s="94" t="s">
        <v>340</v>
      </c>
      <c r="D357" s="136" t="s">
        <v>41</v>
      </c>
      <c r="E357" s="136" t="s">
        <v>341</v>
      </c>
      <c r="F357" s="47" t="s">
        <v>2217</v>
      </c>
      <c r="G357" s="136" t="s">
        <v>34</v>
      </c>
      <c r="H357" s="136" t="s">
        <v>33</v>
      </c>
      <c r="I357" s="136" t="s">
        <v>45</v>
      </c>
      <c r="J357" s="136" t="s">
        <v>44</v>
      </c>
      <c r="K357" s="136" t="s">
        <v>229</v>
      </c>
      <c r="L357" s="47" t="s">
        <v>47</v>
      </c>
      <c r="M357" s="136" t="s">
        <v>1159</v>
      </c>
      <c r="N357" s="136" t="s">
        <v>41</v>
      </c>
      <c r="O357" s="142" t="s">
        <v>241</v>
      </c>
      <c r="P357" s="120" t="s">
        <v>1118</v>
      </c>
    </row>
    <row r="358" spans="1:17" s="139" customFormat="1" ht="12.75" customHeight="1">
      <c r="A358" s="136" t="s">
        <v>492</v>
      </c>
      <c r="B358" s="136" t="s">
        <v>28</v>
      </c>
      <c r="C358" s="94" t="s">
        <v>93</v>
      </c>
      <c r="D358" s="136" t="s">
        <v>140</v>
      </c>
      <c r="E358" s="136" t="s">
        <v>129</v>
      </c>
      <c r="F358" s="47" t="s">
        <v>2219</v>
      </c>
      <c r="G358" s="136" t="s">
        <v>34</v>
      </c>
      <c r="H358" s="136" t="s">
        <v>44</v>
      </c>
      <c r="I358" s="136" t="s">
        <v>45</v>
      </c>
      <c r="J358" s="136" t="s">
        <v>44</v>
      </c>
      <c r="K358" s="141" t="s">
        <v>521</v>
      </c>
      <c r="L358" s="136" t="s">
        <v>47</v>
      </c>
      <c r="M358" s="136" t="s">
        <v>1160</v>
      </c>
      <c r="N358" s="136" t="s">
        <v>41</v>
      </c>
      <c r="O358" s="142" t="s">
        <v>1161</v>
      </c>
      <c r="P358" s="120" t="s">
        <v>1162</v>
      </c>
    </row>
    <row r="359" spans="1:17" s="139" customFormat="1" ht="12.75" customHeight="1">
      <c r="A359" s="136" t="s">
        <v>492</v>
      </c>
      <c r="B359" s="136" t="s">
        <v>28</v>
      </c>
      <c r="C359" s="94" t="s">
        <v>41</v>
      </c>
      <c r="D359" s="136" t="s">
        <v>41</v>
      </c>
      <c r="E359" s="136" t="s">
        <v>1163</v>
      </c>
      <c r="F359" s="47" t="s">
        <v>2269</v>
      </c>
      <c r="G359" s="136" t="s">
        <v>34</v>
      </c>
      <c r="H359" s="136" t="s">
        <v>44</v>
      </c>
      <c r="I359" s="136" t="s">
        <v>45</v>
      </c>
      <c r="J359" s="136" t="s">
        <v>33</v>
      </c>
      <c r="K359" s="141" t="s">
        <v>521</v>
      </c>
      <c r="L359" s="136" t="s">
        <v>47</v>
      </c>
      <c r="M359" s="136" t="s">
        <v>1164</v>
      </c>
      <c r="N359" s="136" t="s">
        <v>41</v>
      </c>
      <c r="O359" s="142" t="s">
        <v>1161</v>
      </c>
      <c r="P359" s="120" t="s">
        <v>1165</v>
      </c>
    </row>
    <row r="360" spans="1:17" s="139" customFormat="1" ht="12.75" customHeight="1">
      <c r="A360" s="136" t="s">
        <v>492</v>
      </c>
      <c r="B360" s="136" t="s">
        <v>28</v>
      </c>
      <c r="C360" s="94" t="s">
        <v>149</v>
      </c>
      <c r="D360" s="136" t="s">
        <v>195</v>
      </c>
      <c r="E360" s="136" t="s">
        <v>129</v>
      </c>
      <c r="F360" s="47" t="s">
        <v>2218</v>
      </c>
      <c r="G360" s="136" t="s">
        <v>34</v>
      </c>
      <c r="H360" s="136" t="s">
        <v>44</v>
      </c>
      <c r="I360" s="136" t="s">
        <v>45</v>
      </c>
      <c r="J360" s="136" t="s">
        <v>34</v>
      </c>
      <c r="K360" s="141" t="s">
        <v>521</v>
      </c>
      <c r="L360" s="136" t="s">
        <v>47</v>
      </c>
      <c r="M360" s="136" t="s">
        <v>1166</v>
      </c>
      <c r="N360" s="136" t="s">
        <v>41</v>
      </c>
      <c r="O360" s="142" t="s">
        <v>1167</v>
      </c>
      <c r="P360" s="120" t="s">
        <v>1168</v>
      </c>
      <c r="Q360" s="120"/>
    </row>
    <row r="361" spans="1:17" s="139" customFormat="1" ht="12.75" customHeight="1">
      <c r="A361" s="136" t="s">
        <v>1169</v>
      </c>
      <c r="B361" s="136" t="s">
        <v>28</v>
      </c>
      <c r="C361" s="94" t="s">
        <v>93</v>
      </c>
      <c r="D361" s="136" t="s">
        <v>140</v>
      </c>
      <c r="E361" s="136" t="s">
        <v>129</v>
      </c>
      <c r="F361" s="47" t="s">
        <v>2219</v>
      </c>
      <c r="G361" s="136" t="s">
        <v>34</v>
      </c>
      <c r="H361" s="136" t="s">
        <v>44</v>
      </c>
      <c r="I361" s="136" t="s">
        <v>45</v>
      </c>
      <c r="J361" s="136" t="s">
        <v>33</v>
      </c>
      <c r="K361" s="141" t="s">
        <v>1171</v>
      </c>
      <c r="L361" s="136" t="s">
        <v>47</v>
      </c>
      <c r="M361" s="136" t="s">
        <v>1172</v>
      </c>
      <c r="N361" s="136" t="s">
        <v>41</v>
      </c>
      <c r="O361" s="142" t="s">
        <v>1161</v>
      </c>
      <c r="P361" s="120" t="s">
        <v>1162</v>
      </c>
    </row>
    <row r="362" spans="1:17" s="139" customFormat="1" ht="12.75" customHeight="1">
      <c r="A362" s="136" t="s">
        <v>1173</v>
      </c>
      <c r="B362" s="136" t="s">
        <v>28</v>
      </c>
      <c r="C362" s="94" t="s">
        <v>93</v>
      </c>
      <c r="D362" s="136" t="s">
        <v>140</v>
      </c>
      <c r="E362" s="136" t="s">
        <v>239</v>
      </c>
      <c r="F362" s="47" t="s">
        <v>2219</v>
      </c>
      <c r="G362" s="136" t="s">
        <v>34</v>
      </c>
      <c r="H362" s="136" t="s">
        <v>33</v>
      </c>
      <c r="I362" s="136" t="s">
        <v>45</v>
      </c>
      <c r="J362" s="136" t="s">
        <v>44</v>
      </c>
      <c r="K362" s="136" t="s">
        <v>229</v>
      </c>
      <c r="L362" s="136" t="s">
        <v>33</v>
      </c>
      <c r="M362" s="136" t="s">
        <v>1175</v>
      </c>
      <c r="N362" s="136" t="s">
        <v>41</v>
      </c>
      <c r="O362" s="142" t="s">
        <v>241</v>
      </c>
      <c r="P362" s="120" t="s">
        <v>1118</v>
      </c>
    </row>
    <row r="363" spans="1:17" s="139" customFormat="1" ht="12.75" customHeight="1">
      <c r="A363" s="136" t="s">
        <v>1173</v>
      </c>
      <c r="B363" s="136" t="s">
        <v>28</v>
      </c>
      <c r="C363" s="94" t="s">
        <v>162</v>
      </c>
      <c r="D363" s="136" t="s">
        <v>30</v>
      </c>
      <c r="E363" s="136" t="s">
        <v>163</v>
      </c>
      <c r="F363" s="47" t="s">
        <v>2204</v>
      </c>
      <c r="G363" s="136" t="s">
        <v>34</v>
      </c>
      <c r="H363" s="136" t="s">
        <v>33</v>
      </c>
      <c r="I363" s="136" t="s">
        <v>45</v>
      </c>
      <c r="J363" s="136" t="s">
        <v>33</v>
      </c>
      <c r="K363" s="136" t="s">
        <v>229</v>
      </c>
      <c r="L363" s="136" t="s">
        <v>33</v>
      </c>
      <c r="M363" s="136" t="s">
        <v>1176</v>
      </c>
      <c r="N363" s="136" t="s">
        <v>41</v>
      </c>
      <c r="O363" s="142" t="s">
        <v>241</v>
      </c>
      <c r="P363" s="120" t="s">
        <v>1118</v>
      </c>
    </row>
    <row r="364" spans="1:17" s="139" customFormat="1" ht="12.75" customHeight="1">
      <c r="A364" s="147" t="s">
        <v>1173</v>
      </c>
      <c r="B364" s="136" t="s">
        <v>28</v>
      </c>
      <c r="C364" s="94" t="s">
        <v>41</v>
      </c>
      <c r="D364" s="136" t="s">
        <v>41</v>
      </c>
      <c r="E364" s="136" t="s">
        <v>248</v>
      </c>
      <c r="F364" s="47" t="s">
        <v>2209</v>
      </c>
      <c r="G364" s="136" t="s">
        <v>34</v>
      </c>
      <c r="H364" s="136" t="s">
        <v>33</v>
      </c>
      <c r="I364" s="136" t="s">
        <v>45</v>
      </c>
      <c r="J364" s="136" t="s">
        <v>33</v>
      </c>
      <c r="K364" s="136" t="s">
        <v>229</v>
      </c>
      <c r="L364" s="136" t="s">
        <v>33</v>
      </c>
      <c r="M364" s="136" t="s">
        <v>1177</v>
      </c>
      <c r="N364" s="136" t="s">
        <v>41</v>
      </c>
      <c r="O364" s="142" t="s">
        <v>241</v>
      </c>
      <c r="P364" s="120" t="s">
        <v>1118</v>
      </c>
    </row>
    <row r="365" spans="1:17" s="139" customFormat="1" ht="12.75" customHeight="1">
      <c r="A365" s="147" t="s">
        <v>1173</v>
      </c>
      <c r="B365" s="136" t="s">
        <v>28</v>
      </c>
      <c r="C365" s="94" t="s">
        <v>41</v>
      </c>
      <c r="D365" s="136" t="s">
        <v>41</v>
      </c>
      <c r="E365" s="136" t="s">
        <v>254</v>
      </c>
      <c r="F365" s="136" t="s">
        <v>255</v>
      </c>
      <c r="G365" s="136" t="s">
        <v>34</v>
      </c>
      <c r="H365" s="136" t="s">
        <v>33</v>
      </c>
      <c r="I365" s="136" t="s">
        <v>45</v>
      </c>
      <c r="J365" s="136" t="s">
        <v>33</v>
      </c>
      <c r="K365" s="136" t="s">
        <v>229</v>
      </c>
      <c r="L365" s="136" t="s">
        <v>33</v>
      </c>
      <c r="M365" s="136" t="s">
        <v>1178</v>
      </c>
      <c r="N365" s="136" t="s">
        <v>41</v>
      </c>
      <c r="O365" s="142" t="s">
        <v>241</v>
      </c>
      <c r="P365" s="120" t="s">
        <v>1118</v>
      </c>
    </row>
    <row r="366" spans="1:17" s="139" customFormat="1" ht="12.75" customHeight="1">
      <c r="A366" s="147" t="s">
        <v>1173</v>
      </c>
      <c r="B366" s="136" t="s">
        <v>28</v>
      </c>
      <c r="C366" s="94" t="s">
        <v>149</v>
      </c>
      <c r="D366" s="136" t="s">
        <v>41</v>
      </c>
      <c r="E366" s="136" t="s">
        <v>151</v>
      </c>
      <c r="F366" s="47" t="s">
        <v>2200</v>
      </c>
      <c r="G366" s="136" t="s">
        <v>34</v>
      </c>
      <c r="H366" s="136" t="s">
        <v>33</v>
      </c>
      <c r="I366" s="136" t="s">
        <v>45</v>
      </c>
      <c r="J366" s="136" t="s">
        <v>44</v>
      </c>
      <c r="K366" s="136" t="s">
        <v>229</v>
      </c>
      <c r="L366" s="136" t="s">
        <v>33</v>
      </c>
      <c r="M366" s="136" t="s">
        <v>1179</v>
      </c>
      <c r="N366" s="136" t="s">
        <v>41</v>
      </c>
      <c r="O366" s="142" t="s">
        <v>241</v>
      </c>
      <c r="P366" s="120" t="s">
        <v>1118</v>
      </c>
    </row>
    <row r="367" spans="1:17" s="139" customFormat="1" ht="12.75" customHeight="1">
      <c r="A367" s="147" t="s">
        <v>1173</v>
      </c>
      <c r="B367" s="136" t="s">
        <v>28</v>
      </c>
      <c r="C367" s="94" t="s">
        <v>41</v>
      </c>
      <c r="D367" s="136" t="s">
        <v>41</v>
      </c>
      <c r="E367" s="136" t="s">
        <v>271</v>
      </c>
      <c r="F367" s="136" t="s">
        <v>271</v>
      </c>
      <c r="G367" s="136" t="s">
        <v>34</v>
      </c>
      <c r="H367" s="136" t="s">
        <v>33</v>
      </c>
      <c r="I367" s="136" t="s">
        <v>45</v>
      </c>
      <c r="J367" s="136" t="s">
        <v>33</v>
      </c>
      <c r="K367" s="136" t="s">
        <v>229</v>
      </c>
      <c r="L367" s="136" t="s">
        <v>33</v>
      </c>
      <c r="M367" s="136" t="s">
        <v>1180</v>
      </c>
      <c r="N367" s="136" t="s">
        <v>41</v>
      </c>
      <c r="O367" s="142" t="s">
        <v>241</v>
      </c>
      <c r="P367" s="120" t="s">
        <v>1118</v>
      </c>
    </row>
    <row r="368" spans="1:17" s="139" customFormat="1" ht="12.75" customHeight="1">
      <c r="A368" s="147" t="s">
        <v>1173</v>
      </c>
      <c r="B368" s="136" t="s">
        <v>28</v>
      </c>
      <c r="C368" s="46" t="s">
        <v>266</v>
      </c>
      <c r="D368" s="136" t="s">
        <v>41</v>
      </c>
      <c r="E368" s="136" t="s">
        <v>267</v>
      </c>
      <c r="F368" s="47" t="s">
        <v>2214</v>
      </c>
      <c r="G368" s="136" t="s">
        <v>34</v>
      </c>
      <c r="H368" s="136" t="s">
        <v>33</v>
      </c>
      <c r="I368" s="136" t="s">
        <v>45</v>
      </c>
      <c r="J368" s="136" t="s">
        <v>44</v>
      </c>
      <c r="K368" s="136" t="s">
        <v>229</v>
      </c>
      <c r="L368" s="136" t="s">
        <v>33</v>
      </c>
      <c r="M368" s="136" t="s">
        <v>1181</v>
      </c>
      <c r="N368" s="136" t="s">
        <v>41</v>
      </c>
      <c r="O368" s="142" t="s">
        <v>241</v>
      </c>
      <c r="P368" s="120" t="s">
        <v>1118</v>
      </c>
    </row>
    <row r="369" spans="1:17" s="139" customFormat="1" ht="12.75" customHeight="1">
      <c r="A369" s="147" t="s">
        <v>1173</v>
      </c>
      <c r="B369" s="136" t="s">
        <v>28</v>
      </c>
      <c r="C369" s="46" t="s">
        <v>374</v>
      </c>
      <c r="D369" s="136" t="s">
        <v>275</v>
      </c>
      <c r="E369" s="136" t="s">
        <v>277</v>
      </c>
      <c r="F369" s="47" t="s">
        <v>2201</v>
      </c>
      <c r="G369" s="136" t="s">
        <v>34</v>
      </c>
      <c r="H369" s="136" t="s">
        <v>33</v>
      </c>
      <c r="I369" s="136" t="s">
        <v>45</v>
      </c>
      <c r="J369" s="136" t="s">
        <v>44</v>
      </c>
      <c r="K369" s="136" t="s">
        <v>229</v>
      </c>
      <c r="L369" s="136" t="s">
        <v>33</v>
      </c>
      <c r="M369" s="136" t="s">
        <v>1183</v>
      </c>
      <c r="N369" s="136" t="s">
        <v>41</v>
      </c>
      <c r="O369" s="142" t="s">
        <v>241</v>
      </c>
      <c r="P369" s="120" t="s">
        <v>1118</v>
      </c>
    </row>
    <row r="370" spans="1:17" s="139" customFormat="1" ht="12.75" customHeight="1">
      <c r="A370" s="147" t="s">
        <v>1173</v>
      </c>
      <c r="B370" s="136" t="s">
        <v>28</v>
      </c>
      <c r="C370" s="94" t="s">
        <v>340</v>
      </c>
      <c r="D370" s="136" t="s">
        <v>41</v>
      </c>
      <c r="E370" s="136" t="s">
        <v>341</v>
      </c>
      <c r="F370" s="47" t="s">
        <v>2217</v>
      </c>
      <c r="G370" s="136" t="s">
        <v>34</v>
      </c>
      <c r="H370" s="136" t="s">
        <v>33</v>
      </c>
      <c r="I370" s="136" t="s">
        <v>45</v>
      </c>
      <c r="J370" s="136" t="s">
        <v>33</v>
      </c>
      <c r="K370" s="136" t="s">
        <v>229</v>
      </c>
      <c r="L370" s="136" t="s">
        <v>33</v>
      </c>
      <c r="M370" s="136" t="s">
        <v>1185</v>
      </c>
      <c r="N370" s="136" t="s">
        <v>41</v>
      </c>
      <c r="O370" s="142" t="s">
        <v>241</v>
      </c>
      <c r="P370" s="120" t="s">
        <v>1118</v>
      </c>
    </row>
    <row r="371" spans="1:17" s="139" customFormat="1" ht="12.75" customHeight="1">
      <c r="A371" s="147" t="s">
        <v>1173</v>
      </c>
      <c r="B371" s="136" t="s">
        <v>28</v>
      </c>
      <c r="C371" s="94" t="s">
        <v>41</v>
      </c>
      <c r="D371" s="136" t="s">
        <v>41</v>
      </c>
      <c r="E371" s="136" t="s">
        <v>228</v>
      </c>
      <c r="F371" s="47" t="s">
        <v>2229</v>
      </c>
      <c r="G371" s="136" t="s">
        <v>34</v>
      </c>
      <c r="H371" s="136" t="s">
        <v>44</v>
      </c>
      <c r="I371" s="136" t="s">
        <v>45</v>
      </c>
      <c r="J371" s="136" t="s">
        <v>44</v>
      </c>
      <c r="K371" s="136" t="s">
        <v>229</v>
      </c>
      <c r="L371" s="136" t="s">
        <v>49</v>
      </c>
      <c r="M371" s="136" t="s">
        <v>309</v>
      </c>
      <c r="N371" s="136" t="s">
        <v>41</v>
      </c>
      <c r="O371" s="142" t="s">
        <v>231</v>
      </c>
      <c r="P371" s="120" t="s">
        <v>232</v>
      </c>
    </row>
    <row r="372" spans="1:17" s="139" customFormat="1" ht="12.75" customHeight="1">
      <c r="A372" s="147" t="s">
        <v>1679</v>
      </c>
      <c r="B372" s="136" t="s">
        <v>28</v>
      </c>
      <c r="C372" s="94" t="s">
        <v>29</v>
      </c>
      <c r="D372" s="136" t="s">
        <v>30</v>
      </c>
      <c r="E372" s="136" t="s">
        <v>307</v>
      </c>
      <c r="F372" s="47" t="s">
        <v>2236</v>
      </c>
      <c r="G372" s="136" t="s">
        <v>34</v>
      </c>
      <c r="H372" s="136" t="s">
        <v>44</v>
      </c>
      <c r="I372" s="136" t="s">
        <v>45</v>
      </c>
      <c r="J372" s="136" t="s">
        <v>44</v>
      </c>
      <c r="K372" s="141" t="s">
        <v>1187</v>
      </c>
      <c r="L372" s="136" t="s">
        <v>47</v>
      </c>
      <c r="M372" s="136" t="s">
        <v>1189</v>
      </c>
      <c r="N372" s="136" t="s">
        <v>41</v>
      </c>
      <c r="O372" s="142" t="s">
        <v>311</v>
      </c>
      <c r="P372" s="47" t="s">
        <v>312</v>
      </c>
    </row>
    <row r="373" spans="1:17" s="139" customFormat="1" ht="12.75" customHeight="1">
      <c r="A373" s="147" t="s">
        <v>1679</v>
      </c>
      <c r="B373" s="136" t="s">
        <v>28</v>
      </c>
      <c r="C373" s="94" t="s">
        <v>191</v>
      </c>
      <c r="D373" s="136" t="s">
        <v>192</v>
      </c>
      <c r="E373" s="136" t="s">
        <v>78</v>
      </c>
      <c r="F373" s="47" t="s">
        <v>2220</v>
      </c>
      <c r="G373" s="136" t="s">
        <v>34</v>
      </c>
      <c r="H373" s="136" t="s">
        <v>44</v>
      </c>
      <c r="I373" s="136" t="s">
        <v>45</v>
      </c>
      <c r="J373" s="136" t="s">
        <v>44</v>
      </c>
      <c r="K373" s="136" t="s">
        <v>1195</v>
      </c>
      <c r="L373" s="136" t="s">
        <v>47</v>
      </c>
      <c r="M373" s="136" t="s">
        <v>1196</v>
      </c>
      <c r="N373" s="136" t="s">
        <v>41</v>
      </c>
      <c r="O373" s="142" t="s">
        <v>1203</v>
      </c>
      <c r="P373" s="120"/>
    </row>
    <row r="374" spans="1:17" s="139" customFormat="1" ht="12.75" customHeight="1">
      <c r="A374" s="147" t="s">
        <v>1679</v>
      </c>
      <c r="B374" s="136" t="s">
        <v>28</v>
      </c>
      <c r="C374" s="94" t="s">
        <v>29</v>
      </c>
      <c r="D374" s="136" t="s">
        <v>30</v>
      </c>
      <c r="E374" s="136" t="s">
        <v>307</v>
      </c>
      <c r="F374" s="47" t="s">
        <v>2236</v>
      </c>
      <c r="G374" s="136" t="s">
        <v>34</v>
      </c>
      <c r="H374" s="136" t="s">
        <v>44</v>
      </c>
      <c r="I374" s="136" t="s">
        <v>45</v>
      </c>
      <c r="J374" s="136" t="s">
        <v>44</v>
      </c>
      <c r="K374" s="141" t="s">
        <v>1187</v>
      </c>
      <c r="L374" s="136" t="s">
        <v>47</v>
      </c>
      <c r="M374" s="136" t="s">
        <v>1205</v>
      </c>
      <c r="N374" s="136" t="s">
        <v>41</v>
      </c>
      <c r="O374" s="142" t="s">
        <v>311</v>
      </c>
      <c r="P374" s="47" t="s">
        <v>312</v>
      </c>
    </row>
    <row r="375" spans="1:17" s="139" customFormat="1" ht="12.75" customHeight="1">
      <c r="A375" s="147" t="s">
        <v>1206</v>
      </c>
      <c r="B375" s="136" t="s">
        <v>399</v>
      </c>
      <c r="C375" s="94" t="s">
        <v>374</v>
      </c>
      <c r="D375" s="136" t="s">
        <v>275</v>
      </c>
      <c r="E375" s="136" t="s">
        <v>1207</v>
      </c>
      <c r="F375" s="136" t="s">
        <v>697</v>
      </c>
      <c r="G375" s="136" t="s">
        <v>34</v>
      </c>
      <c r="H375" s="136" t="s">
        <v>44</v>
      </c>
      <c r="I375" s="136" t="s">
        <v>45</v>
      </c>
      <c r="J375" s="136" t="s">
        <v>33</v>
      </c>
      <c r="K375" s="136" t="s">
        <v>33</v>
      </c>
      <c r="L375" s="136" t="s">
        <v>47</v>
      </c>
      <c r="M375" s="136" t="s">
        <v>385</v>
      </c>
      <c r="N375" s="136" t="s">
        <v>41</v>
      </c>
      <c r="O375" s="142" t="s">
        <v>1208</v>
      </c>
    </row>
    <row r="376" spans="1:17" s="139" customFormat="1" ht="12.75" customHeight="1">
      <c r="A376" s="47" t="s">
        <v>2036</v>
      </c>
      <c r="B376" s="136" t="s">
        <v>28</v>
      </c>
      <c r="C376" s="136" t="s">
        <v>41</v>
      </c>
      <c r="D376" s="136" t="s">
        <v>41</v>
      </c>
      <c r="E376" s="136" t="s">
        <v>108</v>
      </c>
      <c r="F376" s="136" t="s">
        <v>108</v>
      </c>
      <c r="G376" s="136" t="s">
        <v>34</v>
      </c>
      <c r="H376" s="136" t="s">
        <v>34</v>
      </c>
      <c r="I376" s="136" t="s">
        <v>45</v>
      </c>
      <c r="J376" s="136" t="s">
        <v>33</v>
      </c>
      <c r="K376" s="136" t="s">
        <v>33</v>
      </c>
      <c r="L376" s="136" t="s">
        <v>49</v>
      </c>
      <c r="M376" s="136" t="s">
        <v>1209</v>
      </c>
      <c r="N376" s="136" t="s">
        <v>41</v>
      </c>
      <c r="O376" s="142" t="s">
        <v>107</v>
      </c>
      <c r="P376" s="47"/>
    </row>
    <row r="377" spans="1:17" s="139" customFormat="1" ht="12.75" customHeight="1">
      <c r="A377" s="47" t="s">
        <v>2036</v>
      </c>
      <c r="B377" s="136" t="s">
        <v>28</v>
      </c>
      <c r="C377" s="136" t="s">
        <v>41</v>
      </c>
      <c r="D377" s="136" t="s">
        <v>41</v>
      </c>
      <c r="E377" s="136" t="s">
        <v>112</v>
      </c>
      <c r="F377" s="136" t="s">
        <v>113</v>
      </c>
      <c r="G377" s="136" t="s">
        <v>34</v>
      </c>
      <c r="H377" s="136" t="s">
        <v>34</v>
      </c>
      <c r="I377" s="136" t="s">
        <v>45</v>
      </c>
      <c r="J377" s="136" t="s">
        <v>33</v>
      </c>
      <c r="K377" s="136" t="s">
        <v>33</v>
      </c>
      <c r="L377" s="136" t="s">
        <v>49</v>
      </c>
      <c r="M377" s="136" t="s">
        <v>358</v>
      </c>
      <c r="N377" s="136" t="s">
        <v>41</v>
      </c>
      <c r="O377" s="142" t="s">
        <v>107</v>
      </c>
      <c r="P377" s="47"/>
    </row>
    <row r="378" spans="1:17" s="139" customFormat="1" ht="12.75" customHeight="1">
      <c r="A378" s="47" t="s">
        <v>2036</v>
      </c>
      <c r="B378" s="136" t="s">
        <v>28</v>
      </c>
      <c r="C378" s="136" t="s">
        <v>41</v>
      </c>
      <c r="D378" s="136" t="s">
        <v>41</v>
      </c>
      <c r="E378" s="136" t="s">
        <v>118</v>
      </c>
      <c r="F378" s="136" t="s">
        <v>120</v>
      </c>
      <c r="G378" s="136" t="s">
        <v>34</v>
      </c>
      <c r="H378" s="136" t="s">
        <v>34</v>
      </c>
      <c r="I378" s="136" t="s">
        <v>45</v>
      </c>
      <c r="J378" s="136" t="s">
        <v>33</v>
      </c>
      <c r="K378" s="136" t="s">
        <v>33</v>
      </c>
      <c r="L378" s="136" t="s">
        <v>49</v>
      </c>
      <c r="M378" s="136" t="s">
        <v>1211</v>
      </c>
      <c r="N378" s="136" t="s">
        <v>41</v>
      </c>
      <c r="O378" s="142" t="s">
        <v>107</v>
      </c>
      <c r="P378" s="47"/>
    </row>
    <row r="379" spans="1:17" s="139" customFormat="1" ht="12.75" customHeight="1">
      <c r="A379" s="47" t="s">
        <v>2036</v>
      </c>
      <c r="B379" s="136" t="s">
        <v>28</v>
      </c>
      <c r="C379" s="136" t="s">
        <v>41</v>
      </c>
      <c r="D379" s="136" t="s">
        <v>41</v>
      </c>
      <c r="E379" s="136" t="s">
        <v>83</v>
      </c>
      <c r="F379" s="47" t="s">
        <v>2185</v>
      </c>
      <c r="G379" s="136" t="s">
        <v>34</v>
      </c>
      <c r="H379" s="136" t="s">
        <v>34</v>
      </c>
      <c r="I379" s="136" t="s">
        <v>45</v>
      </c>
      <c r="J379" s="136" t="s">
        <v>33</v>
      </c>
      <c r="K379" s="136" t="s">
        <v>33</v>
      </c>
      <c r="L379" s="136" t="s">
        <v>49</v>
      </c>
      <c r="M379" s="136" t="s">
        <v>1212</v>
      </c>
      <c r="N379" s="136" t="s">
        <v>41</v>
      </c>
      <c r="O379" s="142" t="s">
        <v>107</v>
      </c>
      <c r="P379" s="47"/>
    </row>
    <row r="380" spans="1:17" s="139" customFormat="1" ht="12.75" customHeight="1">
      <c r="A380" s="128" t="s">
        <v>2036</v>
      </c>
      <c r="B380" s="136" t="s">
        <v>28</v>
      </c>
      <c r="C380" s="136" t="s">
        <v>41</v>
      </c>
      <c r="D380" s="136" t="s">
        <v>41</v>
      </c>
      <c r="E380" s="136" t="s">
        <v>544</v>
      </c>
      <c r="F380" s="136" t="s">
        <v>544</v>
      </c>
      <c r="G380" s="136" t="s">
        <v>34</v>
      </c>
      <c r="H380" s="136" t="s">
        <v>34</v>
      </c>
      <c r="I380" s="136" t="s">
        <v>45</v>
      </c>
      <c r="J380" s="136" t="s">
        <v>33</v>
      </c>
      <c r="K380" s="136" t="s">
        <v>33</v>
      </c>
      <c r="L380" s="136" t="s">
        <v>49</v>
      </c>
      <c r="M380" s="136" t="s">
        <v>1215</v>
      </c>
      <c r="N380" s="136" t="s">
        <v>41</v>
      </c>
      <c r="O380" s="142" t="s">
        <v>1216</v>
      </c>
      <c r="P380" s="47" t="s">
        <v>1218</v>
      </c>
      <c r="Q380" s="120"/>
    </row>
    <row r="381" spans="1:17" s="139" customFormat="1" ht="12.75" customHeight="1">
      <c r="A381" s="128" t="s">
        <v>2036</v>
      </c>
      <c r="B381" s="136" t="s">
        <v>28</v>
      </c>
      <c r="C381" s="136" t="s">
        <v>41</v>
      </c>
      <c r="D381" s="136" t="s">
        <v>41</v>
      </c>
      <c r="E381" s="136" t="s">
        <v>544</v>
      </c>
      <c r="F381" s="136" t="s">
        <v>544</v>
      </c>
      <c r="G381" s="136" t="s">
        <v>34</v>
      </c>
      <c r="H381" s="136" t="s">
        <v>34</v>
      </c>
      <c r="I381" s="136" t="s">
        <v>45</v>
      </c>
      <c r="J381" s="136" t="s">
        <v>33</v>
      </c>
      <c r="K381" s="136" t="s">
        <v>33</v>
      </c>
      <c r="L381" s="136" t="s">
        <v>49</v>
      </c>
      <c r="M381" s="136" t="s">
        <v>1220</v>
      </c>
      <c r="N381" s="136" t="s">
        <v>41</v>
      </c>
      <c r="O381" s="142" t="s">
        <v>1216</v>
      </c>
      <c r="P381" s="47" t="s">
        <v>1218</v>
      </c>
      <c r="Q381" s="120"/>
    </row>
    <row r="382" spans="1:17" s="139" customFormat="1" ht="12.75" customHeight="1">
      <c r="A382" s="128" t="s">
        <v>2036</v>
      </c>
      <c r="B382" s="136" t="s">
        <v>28</v>
      </c>
      <c r="C382" s="136" t="s">
        <v>41</v>
      </c>
      <c r="D382" s="136" t="s">
        <v>41</v>
      </c>
      <c r="E382" s="136" t="s">
        <v>544</v>
      </c>
      <c r="F382" s="136" t="s">
        <v>544</v>
      </c>
      <c r="G382" s="136" t="s">
        <v>34</v>
      </c>
      <c r="H382" s="136" t="s">
        <v>34</v>
      </c>
      <c r="I382" s="136" t="s">
        <v>45</v>
      </c>
      <c r="J382" s="136" t="s">
        <v>33</v>
      </c>
      <c r="K382" s="136" t="s">
        <v>33</v>
      </c>
      <c r="L382" s="136" t="s">
        <v>49</v>
      </c>
      <c r="M382" s="136" t="s">
        <v>1222</v>
      </c>
      <c r="N382" s="136" t="s">
        <v>41</v>
      </c>
      <c r="O382" s="142" t="s">
        <v>1216</v>
      </c>
      <c r="P382" s="47" t="s">
        <v>1223</v>
      </c>
      <c r="Q382" s="120"/>
    </row>
    <row r="383" spans="1:17" s="139" customFormat="1" ht="12.75" customHeight="1">
      <c r="A383" s="128" t="s">
        <v>2036</v>
      </c>
      <c r="B383" s="136" t="s">
        <v>28</v>
      </c>
      <c r="C383" s="136" t="s">
        <v>41</v>
      </c>
      <c r="D383" s="136" t="s">
        <v>41</v>
      </c>
      <c r="E383" s="136" t="s">
        <v>544</v>
      </c>
      <c r="F383" s="136" t="s">
        <v>544</v>
      </c>
      <c r="G383" s="136" t="s">
        <v>34</v>
      </c>
      <c r="H383" s="136" t="s">
        <v>34</v>
      </c>
      <c r="I383" s="136" t="s">
        <v>45</v>
      </c>
      <c r="J383" s="136" t="s">
        <v>33</v>
      </c>
      <c r="K383" s="136" t="s">
        <v>33</v>
      </c>
      <c r="L383" s="136" t="s">
        <v>49</v>
      </c>
      <c r="M383" s="136" t="s">
        <v>1224</v>
      </c>
      <c r="N383" s="136" t="s">
        <v>41</v>
      </c>
      <c r="O383" s="142" t="s">
        <v>1216</v>
      </c>
      <c r="P383" s="47" t="s">
        <v>1223</v>
      </c>
      <c r="Q383" s="120"/>
    </row>
    <row r="384" spans="1:17" s="139" customFormat="1" ht="12.75" customHeight="1">
      <c r="A384" s="128" t="s">
        <v>2036</v>
      </c>
      <c r="B384" s="136" t="s">
        <v>28</v>
      </c>
      <c r="C384" s="136" t="s">
        <v>41</v>
      </c>
      <c r="D384" s="136" t="s">
        <v>41</v>
      </c>
      <c r="E384" s="136" t="s">
        <v>544</v>
      </c>
      <c r="F384" s="136" t="s">
        <v>544</v>
      </c>
      <c r="G384" s="136" t="s">
        <v>34</v>
      </c>
      <c r="H384" s="136" t="s">
        <v>34</v>
      </c>
      <c r="I384" s="136" t="s">
        <v>45</v>
      </c>
      <c r="J384" s="136" t="s">
        <v>33</v>
      </c>
      <c r="K384" s="136" t="s">
        <v>33</v>
      </c>
      <c r="L384" s="136" t="s">
        <v>49</v>
      </c>
      <c r="M384" s="136" t="s">
        <v>1225</v>
      </c>
      <c r="N384" s="136" t="s">
        <v>41</v>
      </c>
      <c r="O384" s="142" t="s">
        <v>1216</v>
      </c>
      <c r="P384" s="47" t="s">
        <v>1223</v>
      </c>
      <c r="Q384" s="120"/>
    </row>
    <row r="385" spans="1:17" s="139" customFormat="1" ht="12.75" customHeight="1">
      <c r="A385" s="128" t="s">
        <v>2036</v>
      </c>
      <c r="B385" s="136" t="s">
        <v>28</v>
      </c>
      <c r="C385" s="136" t="s">
        <v>41</v>
      </c>
      <c r="D385" s="136" t="s">
        <v>41</v>
      </c>
      <c r="E385" s="136" t="s">
        <v>544</v>
      </c>
      <c r="F385" s="136" t="s">
        <v>544</v>
      </c>
      <c r="G385" s="136" t="s">
        <v>34</v>
      </c>
      <c r="H385" s="136" t="s">
        <v>34</v>
      </c>
      <c r="I385" s="136" t="s">
        <v>45</v>
      </c>
      <c r="J385" s="136" t="s">
        <v>33</v>
      </c>
      <c r="K385" s="136" t="s">
        <v>33</v>
      </c>
      <c r="L385" s="136" t="s">
        <v>49</v>
      </c>
      <c r="M385" s="136" t="s">
        <v>1226</v>
      </c>
      <c r="N385" s="136" t="s">
        <v>41</v>
      </c>
      <c r="O385" s="142" t="s">
        <v>1216</v>
      </c>
      <c r="P385" s="47" t="s">
        <v>1223</v>
      </c>
      <c r="Q385" s="120"/>
    </row>
    <row r="386" spans="1:17" s="139" customFormat="1" ht="12.75" customHeight="1">
      <c r="A386" s="128" t="s">
        <v>2036</v>
      </c>
      <c r="B386" s="136" t="s">
        <v>28</v>
      </c>
      <c r="C386" s="136" t="s">
        <v>41</v>
      </c>
      <c r="D386" s="136" t="s">
        <v>41</v>
      </c>
      <c r="E386" s="136" t="s">
        <v>544</v>
      </c>
      <c r="F386" s="136" t="s">
        <v>544</v>
      </c>
      <c r="G386" s="136" t="s">
        <v>34</v>
      </c>
      <c r="H386" s="136" t="s">
        <v>34</v>
      </c>
      <c r="I386" s="136" t="s">
        <v>45</v>
      </c>
      <c r="J386" s="136" t="s">
        <v>33</v>
      </c>
      <c r="K386" s="136" t="s">
        <v>33</v>
      </c>
      <c r="L386" s="136" t="s">
        <v>49</v>
      </c>
      <c r="M386" s="136" t="s">
        <v>1229</v>
      </c>
      <c r="N386" s="136" t="s">
        <v>41</v>
      </c>
      <c r="O386" s="142" t="s">
        <v>1216</v>
      </c>
      <c r="P386" s="47" t="s">
        <v>1223</v>
      </c>
      <c r="Q386" s="120"/>
    </row>
    <row r="387" spans="1:17" s="139" customFormat="1" ht="12.75" customHeight="1">
      <c r="A387" s="47" t="s">
        <v>2036</v>
      </c>
      <c r="B387" s="136" t="s">
        <v>28</v>
      </c>
      <c r="C387" s="136" t="s">
        <v>41</v>
      </c>
      <c r="D387" s="136" t="s">
        <v>41</v>
      </c>
      <c r="E387" s="136" t="s">
        <v>544</v>
      </c>
      <c r="F387" s="136" t="s">
        <v>544</v>
      </c>
      <c r="G387" s="136" t="s">
        <v>34</v>
      </c>
      <c r="H387" s="136" t="s">
        <v>34</v>
      </c>
      <c r="I387" s="136" t="s">
        <v>45</v>
      </c>
      <c r="J387" s="136" t="s">
        <v>33</v>
      </c>
      <c r="K387" s="136" t="s">
        <v>33</v>
      </c>
      <c r="L387" s="136" t="s">
        <v>49</v>
      </c>
      <c r="M387" s="136" t="s">
        <v>1231</v>
      </c>
      <c r="N387" s="136" t="s">
        <v>41</v>
      </c>
      <c r="O387" s="142" t="s">
        <v>1216</v>
      </c>
      <c r="P387" s="47" t="s">
        <v>1223</v>
      </c>
      <c r="Q387" s="120"/>
    </row>
    <row r="388" spans="1:17" s="139" customFormat="1" ht="12.75" customHeight="1">
      <c r="A388" s="47" t="s">
        <v>2036</v>
      </c>
      <c r="B388" s="136" t="s">
        <v>28</v>
      </c>
      <c r="C388" s="136" t="s">
        <v>41</v>
      </c>
      <c r="D388" s="136" t="s">
        <v>41</v>
      </c>
      <c r="E388" s="136" t="s">
        <v>544</v>
      </c>
      <c r="F388" s="136" t="s">
        <v>544</v>
      </c>
      <c r="G388" s="136" t="s">
        <v>34</v>
      </c>
      <c r="H388" s="136" t="s">
        <v>34</v>
      </c>
      <c r="I388" s="136" t="s">
        <v>45</v>
      </c>
      <c r="J388" s="136" t="s">
        <v>33</v>
      </c>
      <c r="K388" s="136" t="s">
        <v>33</v>
      </c>
      <c r="L388" s="136" t="s">
        <v>49</v>
      </c>
      <c r="M388" s="136" t="s">
        <v>1233</v>
      </c>
      <c r="N388" s="136" t="s">
        <v>41</v>
      </c>
      <c r="O388" s="142" t="s">
        <v>1216</v>
      </c>
      <c r="P388" s="47" t="s">
        <v>1223</v>
      </c>
      <c r="Q388" s="120"/>
    </row>
    <row r="389" spans="1:17" s="139" customFormat="1" ht="12.75" customHeight="1">
      <c r="A389" s="47" t="s">
        <v>2036</v>
      </c>
      <c r="B389" s="136" t="s">
        <v>28</v>
      </c>
      <c r="C389" s="136" t="s">
        <v>41</v>
      </c>
      <c r="D389" s="136" t="s">
        <v>41</v>
      </c>
      <c r="E389" s="136" t="s">
        <v>544</v>
      </c>
      <c r="F389" s="136" t="s">
        <v>544</v>
      </c>
      <c r="G389" s="136" t="s">
        <v>34</v>
      </c>
      <c r="H389" s="136" t="s">
        <v>34</v>
      </c>
      <c r="I389" s="136" t="s">
        <v>45</v>
      </c>
      <c r="J389" s="136" t="s">
        <v>33</v>
      </c>
      <c r="K389" s="136" t="s">
        <v>33</v>
      </c>
      <c r="L389" s="136" t="s">
        <v>49</v>
      </c>
      <c r="M389" s="136" t="s">
        <v>1234</v>
      </c>
      <c r="N389" s="136" t="s">
        <v>41</v>
      </c>
      <c r="O389" s="142" t="s">
        <v>1216</v>
      </c>
      <c r="P389" s="47" t="s">
        <v>1223</v>
      </c>
      <c r="Q389" s="120"/>
    </row>
    <row r="390" spans="1:17" s="139" customFormat="1" ht="12.75" customHeight="1">
      <c r="A390" s="47" t="s">
        <v>2036</v>
      </c>
      <c r="B390" s="136" t="s">
        <v>28</v>
      </c>
      <c r="C390" s="136" t="s">
        <v>41</v>
      </c>
      <c r="D390" s="136" t="s">
        <v>41</v>
      </c>
      <c r="E390" s="136" t="s">
        <v>544</v>
      </c>
      <c r="F390" s="136" t="s">
        <v>544</v>
      </c>
      <c r="G390" s="136" t="s">
        <v>34</v>
      </c>
      <c r="H390" s="136" t="s">
        <v>34</v>
      </c>
      <c r="I390" s="136" t="s">
        <v>45</v>
      </c>
      <c r="J390" s="136" t="s">
        <v>33</v>
      </c>
      <c r="K390" s="136" t="s">
        <v>33</v>
      </c>
      <c r="L390" s="136" t="s">
        <v>49</v>
      </c>
      <c r="M390" s="136" t="s">
        <v>1236</v>
      </c>
      <c r="N390" s="136" t="s">
        <v>41</v>
      </c>
      <c r="O390" s="142" t="s">
        <v>1216</v>
      </c>
      <c r="P390" s="47" t="s">
        <v>1223</v>
      </c>
      <c r="Q390" s="120"/>
    </row>
    <row r="391" spans="1:17" s="139" customFormat="1" ht="12.75" customHeight="1">
      <c r="A391" s="47" t="s">
        <v>2036</v>
      </c>
      <c r="B391" s="136" t="s">
        <v>28</v>
      </c>
      <c r="C391" s="136" t="s">
        <v>41</v>
      </c>
      <c r="D391" s="136" t="s">
        <v>41</v>
      </c>
      <c r="E391" s="136" t="s">
        <v>544</v>
      </c>
      <c r="F391" s="136" t="s">
        <v>544</v>
      </c>
      <c r="G391" s="136" t="s">
        <v>34</v>
      </c>
      <c r="H391" s="136" t="s">
        <v>34</v>
      </c>
      <c r="I391" s="136" t="s">
        <v>45</v>
      </c>
      <c r="J391" s="136" t="s">
        <v>33</v>
      </c>
      <c r="K391" s="136" t="s">
        <v>33</v>
      </c>
      <c r="L391" s="136" t="s">
        <v>49</v>
      </c>
      <c r="M391" s="136" t="s">
        <v>1238</v>
      </c>
      <c r="N391" s="136" t="s">
        <v>41</v>
      </c>
      <c r="O391" s="142" t="s">
        <v>1216</v>
      </c>
      <c r="P391" s="47" t="s">
        <v>1223</v>
      </c>
      <c r="Q391" s="120"/>
    </row>
    <row r="392" spans="1:17" s="139" customFormat="1" ht="12.75" customHeight="1">
      <c r="A392" s="47" t="s">
        <v>2036</v>
      </c>
      <c r="B392" s="136" t="s">
        <v>28</v>
      </c>
      <c r="C392" s="136" t="s">
        <v>41</v>
      </c>
      <c r="D392" s="136" t="s">
        <v>41</v>
      </c>
      <c r="E392" s="136" t="s">
        <v>544</v>
      </c>
      <c r="F392" s="136" t="s">
        <v>544</v>
      </c>
      <c r="G392" s="136" t="s">
        <v>34</v>
      </c>
      <c r="H392" s="136" t="s">
        <v>34</v>
      </c>
      <c r="I392" s="136" t="s">
        <v>45</v>
      </c>
      <c r="J392" s="136" t="s">
        <v>33</v>
      </c>
      <c r="K392" s="136" t="s">
        <v>33</v>
      </c>
      <c r="L392" s="136" t="s">
        <v>49</v>
      </c>
      <c r="M392" s="136" t="s">
        <v>1240</v>
      </c>
      <c r="N392" s="136" t="s">
        <v>41</v>
      </c>
      <c r="O392" s="142" t="s">
        <v>1216</v>
      </c>
      <c r="P392" s="47" t="s">
        <v>1223</v>
      </c>
      <c r="Q392" s="120"/>
    </row>
    <row r="393" spans="1:17" s="139" customFormat="1" ht="12.75" customHeight="1">
      <c r="A393" s="47" t="s">
        <v>2036</v>
      </c>
      <c r="B393" s="136" t="s">
        <v>28</v>
      </c>
      <c r="C393" s="136" t="s">
        <v>41</v>
      </c>
      <c r="D393" s="136" t="s">
        <v>41</v>
      </c>
      <c r="E393" s="136" t="s">
        <v>544</v>
      </c>
      <c r="F393" s="136" t="s">
        <v>544</v>
      </c>
      <c r="G393" s="136" t="s">
        <v>34</v>
      </c>
      <c r="H393" s="136" t="s">
        <v>34</v>
      </c>
      <c r="I393" s="136" t="s">
        <v>45</v>
      </c>
      <c r="J393" s="136" t="s">
        <v>33</v>
      </c>
      <c r="K393" s="136" t="s">
        <v>33</v>
      </c>
      <c r="L393" s="136" t="s">
        <v>49</v>
      </c>
      <c r="M393" s="136" t="s">
        <v>1242</v>
      </c>
      <c r="N393" s="136" t="s">
        <v>41</v>
      </c>
      <c r="O393" s="142" t="s">
        <v>1216</v>
      </c>
      <c r="P393" s="47" t="s">
        <v>1223</v>
      </c>
      <c r="Q393" s="120"/>
    </row>
    <row r="394" spans="1:17" s="139" customFormat="1" ht="12.75" customHeight="1">
      <c r="A394" s="47" t="s">
        <v>2036</v>
      </c>
      <c r="B394" s="136" t="s">
        <v>28</v>
      </c>
      <c r="C394" s="136" t="s">
        <v>41</v>
      </c>
      <c r="D394" s="136" t="s">
        <v>41</v>
      </c>
      <c r="E394" s="136" t="s">
        <v>544</v>
      </c>
      <c r="F394" s="136" t="s">
        <v>544</v>
      </c>
      <c r="G394" s="136" t="s">
        <v>34</v>
      </c>
      <c r="H394" s="136" t="s">
        <v>34</v>
      </c>
      <c r="I394" s="136" t="s">
        <v>45</v>
      </c>
      <c r="J394" s="136" t="s">
        <v>33</v>
      </c>
      <c r="K394" s="136" t="s">
        <v>33</v>
      </c>
      <c r="L394" s="136" t="s">
        <v>49</v>
      </c>
      <c r="M394" s="136" t="s">
        <v>1243</v>
      </c>
      <c r="N394" s="136" t="s">
        <v>41</v>
      </c>
      <c r="O394" s="142" t="s">
        <v>1216</v>
      </c>
      <c r="P394" s="47" t="s">
        <v>1223</v>
      </c>
      <c r="Q394" s="120"/>
    </row>
    <row r="395" spans="1:17" s="139" customFormat="1" ht="12.75" customHeight="1">
      <c r="A395" s="47" t="s">
        <v>2036</v>
      </c>
      <c r="B395" s="136" t="s">
        <v>28</v>
      </c>
      <c r="C395" s="136" t="s">
        <v>41</v>
      </c>
      <c r="D395" s="136" t="s">
        <v>41</v>
      </c>
      <c r="E395" s="136" t="s">
        <v>544</v>
      </c>
      <c r="F395" s="136" t="s">
        <v>544</v>
      </c>
      <c r="G395" s="136" t="s">
        <v>34</v>
      </c>
      <c r="H395" s="136" t="s">
        <v>34</v>
      </c>
      <c r="I395" s="136" t="s">
        <v>45</v>
      </c>
      <c r="J395" s="136" t="s">
        <v>33</v>
      </c>
      <c r="K395" s="136" t="s">
        <v>33</v>
      </c>
      <c r="L395" s="136" t="s">
        <v>49</v>
      </c>
      <c r="M395" s="136" t="s">
        <v>1244</v>
      </c>
      <c r="N395" s="136" t="s">
        <v>41</v>
      </c>
      <c r="O395" s="142" t="s">
        <v>1216</v>
      </c>
      <c r="P395" s="47" t="s">
        <v>1223</v>
      </c>
      <c r="Q395" s="120"/>
    </row>
    <row r="396" spans="1:17" s="139" customFormat="1" ht="12.75" customHeight="1">
      <c r="A396" s="47" t="s">
        <v>2036</v>
      </c>
      <c r="B396" s="136" t="s">
        <v>28</v>
      </c>
      <c r="C396" s="136" t="s">
        <v>41</v>
      </c>
      <c r="D396" s="136" t="s">
        <v>41</v>
      </c>
      <c r="E396" s="136" t="s">
        <v>544</v>
      </c>
      <c r="F396" s="136" t="s">
        <v>544</v>
      </c>
      <c r="G396" s="136" t="s">
        <v>34</v>
      </c>
      <c r="H396" s="136" t="s">
        <v>34</v>
      </c>
      <c r="I396" s="136" t="s">
        <v>45</v>
      </c>
      <c r="J396" s="136" t="s">
        <v>33</v>
      </c>
      <c r="K396" s="136" t="s">
        <v>33</v>
      </c>
      <c r="L396" s="136" t="s">
        <v>49</v>
      </c>
      <c r="M396" s="136" t="s">
        <v>1247</v>
      </c>
      <c r="N396" s="136" t="s">
        <v>41</v>
      </c>
      <c r="O396" s="142" t="s">
        <v>1216</v>
      </c>
      <c r="P396" s="47" t="s">
        <v>1223</v>
      </c>
      <c r="Q396" s="120"/>
    </row>
    <row r="397" spans="1:17" s="139" customFormat="1" ht="12.75" customHeight="1">
      <c r="A397" s="47" t="s">
        <v>2036</v>
      </c>
      <c r="B397" s="136" t="s">
        <v>28</v>
      </c>
      <c r="C397" s="136" t="s">
        <v>41</v>
      </c>
      <c r="D397" s="136" t="s">
        <v>41</v>
      </c>
      <c r="E397" s="136" t="s">
        <v>544</v>
      </c>
      <c r="F397" s="136" t="s">
        <v>544</v>
      </c>
      <c r="G397" s="136" t="s">
        <v>34</v>
      </c>
      <c r="H397" s="136" t="s">
        <v>34</v>
      </c>
      <c r="I397" s="136" t="s">
        <v>45</v>
      </c>
      <c r="J397" s="136" t="s">
        <v>33</v>
      </c>
      <c r="K397" s="136" t="s">
        <v>33</v>
      </c>
      <c r="L397" s="136" t="s">
        <v>49</v>
      </c>
      <c r="M397" s="136" t="s">
        <v>1250</v>
      </c>
      <c r="N397" s="136" t="s">
        <v>41</v>
      </c>
      <c r="O397" s="142" t="s">
        <v>1216</v>
      </c>
      <c r="P397" s="47" t="s">
        <v>1223</v>
      </c>
      <c r="Q397" s="120"/>
    </row>
    <row r="398" spans="1:17" s="139" customFormat="1" ht="12.75" customHeight="1">
      <c r="A398" s="47" t="s">
        <v>2036</v>
      </c>
      <c r="B398" s="136" t="s">
        <v>28</v>
      </c>
      <c r="C398" s="136" t="s">
        <v>41</v>
      </c>
      <c r="D398" s="136" t="s">
        <v>41</v>
      </c>
      <c r="E398" s="136" t="s">
        <v>544</v>
      </c>
      <c r="F398" s="136" t="s">
        <v>544</v>
      </c>
      <c r="G398" s="136" t="s">
        <v>34</v>
      </c>
      <c r="H398" s="136" t="s">
        <v>34</v>
      </c>
      <c r="I398" s="136" t="s">
        <v>45</v>
      </c>
      <c r="J398" s="136" t="s">
        <v>33</v>
      </c>
      <c r="K398" s="136" t="s">
        <v>33</v>
      </c>
      <c r="L398" s="136" t="s">
        <v>49</v>
      </c>
      <c r="M398" s="136" t="s">
        <v>1251</v>
      </c>
      <c r="N398" s="136" t="s">
        <v>41</v>
      </c>
      <c r="O398" s="142" t="s">
        <v>1216</v>
      </c>
      <c r="P398" s="47" t="s">
        <v>1223</v>
      </c>
      <c r="Q398" s="120"/>
    </row>
    <row r="399" spans="1:17" s="139" customFormat="1" ht="12.75" customHeight="1">
      <c r="A399" s="47" t="s">
        <v>2036</v>
      </c>
      <c r="B399" s="136" t="s">
        <v>28</v>
      </c>
      <c r="C399" s="136" t="s">
        <v>41</v>
      </c>
      <c r="D399" s="136" t="s">
        <v>41</v>
      </c>
      <c r="E399" s="136" t="s">
        <v>544</v>
      </c>
      <c r="F399" s="136" t="s">
        <v>544</v>
      </c>
      <c r="G399" s="136" t="s">
        <v>34</v>
      </c>
      <c r="H399" s="136" t="s">
        <v>34</v>
      </c>
      <c r="I399" s="136" t="s">
        <v>45</v>
      </c>
      <c r="J399" s="136" t="s">
        <v>33</v>
      </c>
      <c r="K399" s="136" t="s">
        <v>33</v>
      </c>
      <c r="L399" s="136" t="s">
        <v>49</v>
      </c>
      <c r="M399" s="136" t="s">
        <v>1252</v>
      </c>
      <c r="N399" s="136" t="s">
        <v>41</v>
      </c>
      <c r="O399" s="142" t="s">
        <v>1216</v>
      </c>
      <c r="P399" s="47" t="s">
        <v>1223</v>
      </c>
      <c r="Q399" s="120"/>
    </row>
    <row r="400" spans="1:17" s="139" customFormat="1" ht="12.75" customHeight="1">
      <c r="A400" s="136" t="s">
        <v>1253</v>
      </c>
      <c r="B400" s="136" t="s">
        <v>28</v>
      </c>
      <c r="C400" s="94" t="s">
        <v>191</v>
      </c>
      <c r="D400" s="136" t="s">
        <v>192</v>
      </c>
      <c r="E400" s="136" t="s">
        <v>78</v>
      </c>
      <c r="F400" s="47" t="s">
        <v>2220</v>
      </c>
      <c r="G400" s="136" t="s">
        <v>34</v>
      </c>
      <c r="H400" s="136" t="s">
        <v>44</v>
      </c>
      <c r="I400" s="136" t="s">
        <v>45</v>
      </c>
      <c r="J400" s="136" t="s">
        <v>33</v>
      </c>
      <c r="K400" s="141" t="s">
        <v>1254</v>
      </c>
      <c r="L400" s="136" t="s">
        <v>47</v>
      </c>
      <c r="M400" s="136" t="s">
        <v>1256</v>
      </c>
      <c r="N400" s="136" t="s">
        <v>41</v>
      </c>
      <c r="O400" s="142" t="s">
        <v>1203</v>
      </c>
      <c r="P400" s="120"/>
    </row>
    <row r="401" spans="1:22" s="139" customFormat="1" ht="12.75" customHeight="1">
      <c r="A401" s="136" t="s">
        <v>1253</v>
      </c>
      <c r="B401" s="136" t="s">
        <v>28</v>
      </c>
      <c r="C401" s="94" t="s">
        <v>93</v>
      </c>
      <c r="D401" s="136" t="s">
        <v>94</v>
      </c>
      <c r="E401" s="136" t="s">
        <v>1257</v>
      </c>
      <c r="F401" s="136" t="s">
        <v>1258</v>
      </c>
      <c r="G401" s="136" t="s">
        <v>34</v>
      </c>
      <c r="H401" s="136" t="s">
        <v>44</v>
      </c>
      <c r="I401" s="136" t="s">
        <v>45</v>
      </c>
      <c r="J401" s="136" t="s">
        <v>33</v>
      </c>
      <c r="K401" s="141" t="s">
        <v>1260</v>
      </c>
      <c r="L401" s="136" t="s">
        <v>47</v>
      </c>
      <c r="M401" s="136" t="s">
        <v>1261</v>
      </c>
      <c r="N401" s="136" t="s">
        <v>41</v>
      </c>
      <c r="O401" s="142" t="s">
        <v>1262</v>
      </c>
      <c r="P401" s="120"/>
      <c r="Q401" s="49"/>
    </row>
    <row r="402" spans="1:22" s="139" customFormat="1" ht="12.75" customHeight="1">
      <c r="A402" s="136" t="s">
        <v>1253</v>
      </c>
      <c r="B402" s="136" t="s">
        <v>28</v>
      </c>
      <c r="C402" s="94" t="s">
        <v>93</v>
      </c>
      <c r="D402" s="136" t="s">
        <v>94</v>
      </c>
      <c r="E402" s="136" t="s">
        <v>166</v>
      </c>
      <c r="F402" s="47" t="s">
        <v>166</v>
      </c>
      <c r="G402" s="136" t="s">
        <v>34</v>
      </c>
      <c r="H402" s="136" t="s">
        <v>44</v>
      </c>
      <c r="I402" s="136" t="s">
        <v>45</v>
      </c>
      <c r="J402" s="136" t="s">
        <v>33</v>
      </c>
      <c r="K402" s="141" t="s">
        <v>1260</v>
      </c>
      <c r="L402" s="136" t="s">
        <v>47</v>
      </c>
      <c r="M402" s="136" t="s">
        <v>1263</v>
      </c>
      <c r="N402" s="136" t="s">
        <v>41</v>
      </c>
      <c r="O402" s="142" t="s">
        <v>1262</v>
      </c>
      <c r="P402" s="120"/>
      <c r="Q402" s="49"/>
    </row>
    <row r="403" spans="1:22" s="139" customFormat="1" ht="12.75" customHeight="1">
      <c r="A403" s="136" t="s">
        <v>1253</v>
      </c>
      <c r="B403" s="136" t="s">
        <v>28</v>
      </c>
      <c r="C403" s="94" t="s">
        <v>93</v>
      </c>
      <c r="D403" s="136" t="s">
        <v>94</v>
      </c>
      <c r="E403" s="136" t="s">
        <v>1264</v>
      </c>
      <c r="F403" s="136" t="s">
        <v>547</v>
      </c>
      <c r="G403" s="136" t="s">
        <v>34</v>
      </c>
      <c r="H403" s="136" t="s">
        <v>44</v>
      </c>
      <c r="I403" s="136" t="s">
        <v>45</v>
      </c>
      <c r="J403" s="136" t="s">
        <v>33</v>
      </c>
      <c r="K403" s="141" t="s">
        <v>1260</v>
      </c>
      <c r="L403" s="136" t="s">
        <v>47</v>
      </c>
      <c r="M403" s="136" t="s">
        <v>1265</v>
      </c>
      <c r="N403" s="136" t="s">
        <v>41</v>
      </c>
      <c r="O403" s="142" t="s">
        <v>1262</v>
      </c>
      <c r="P403" s="120"/>
      <c r="Q403" s="49"/>
    </row>
    <row r="404" spans="1:22" s="139" customFormat="1" ht="12.75" customHeight="1">
      <c r="A404" s="136" t="s">
        <v>1253</v>
      </c>
      <c r="B404" s="136" t="s">
        <v>28</v>
      </c>
      <c r="C404" s="94" t="s">
        <v>93</v>
      </c>
      <c r="D404" s="136" t="s">
        <v>94</v>
      </c>
      <c r="E404" s="136" t="s">
        <v>118</v>
      </c>
      <c r="F404" s="136" t="s">
        <v>120</v>
      </c>
      <c r="G404" s="136" t="s">
        <v>34</v>
      </c>
      <c r="H404" s="136" t="s">
        <v>44</v>
      </c>
      <c r="I404" s="136" t="s">
        <v>45</v>
      </c>
      <c r="J404" s="136" t="s">
        <v>33</v>
      </c>
      <c r="K404" s="141" t="s">
        <v>1260</v>
      </c>
      <c r="L404" s="136" t="s">
        <v>47</v>
      </c>
      <c r="M404" s="136" t="s">
        <v>1266</v>
      </c>
      <c r="N404" s="136" t="s">
        <v>41</v>
      </c>
      <c r="O404" s="142" t="s">
        <v>1262</v>
      </c>
      <c r="P404" s="120"/>
      <c r="Q404" s="49"/>
    </row>
    <row r="405" spans="1:22" s="139" customFormat="1" ht="12.75" customHeight="1">
      <c r="A405" s="147" t="s">
        <v>1253</v>
      </c>
      <c r="B405" s="136" t="s">
        <v>28</v>
      </c>
      <c r="C405" s="94" t="s">
        <v>93</v>
      </c>
      <c r="D405" s="136" t="s">
        <v>94</v>
      </c>
      <c r="E405" s="136" t="s">
        <v>1268</v>
      </c>
      <c r="F405" s="47" t="s">
        <v>2241</v>
      </c>
      <c r="G405" s="136" t="s">
        <v>34</v>
      </c>
      <c r="H405" s="136" t="s">
        <v>44</v>
      </c>
      <c r="I405" s="136" t="s">
        <v>45</v>
      </c>
      <c r="J405" s="136" t="s">
        <v>33</v>
      </c>
      <c r="K405" s="141" t="s">
        <v>1260</v>
      </c>
      <c r="L405" s="136" t="s">
        <v>47</v>
      </c>
      <c r="M405" s="136" t="s">
        <v>299</v>
      </c>
      <c r="N405" s="136" t="s">
        <v>41</v>
      </c>
      <c r="O405" s="142" t="s">
        <v>1262</v>
      </c>
      <c r="P405" s="120"/>
    </row>
    <row r="406" spans="1:22" s="139" customFormat="1" ht="12.75" customHeight="1">
      <c r="A406" s="147" t="s">
        <v>1253</v>
      </c>
      <c r="B406" s="136" t="s">
        <v>28</v>
      </c>
      <c r="C406" s="94" t="s">
        <v>93</v>
      </c>
      <c r="D406" s="136" t="s">
        <v>94</v>
      </c>
      <c r="E406" s="136" t="s">
        <v>1269</v>
      </c>
      <c r="F406" s="47" t="s">
        <v>2196</v>
      </c>
      <c r="G406" s="136" t="s">
        <v>34</v>
      </c>
      <c r="H406" s="136" t="s">
        <v>44</v>
      </c>
      <c r="I406" s="136" t="s">
        <v>45</v>
      </c>
      <c r="J406" s="136" t="s">
        <v>33</v>
      </c>
      <c r="K406" s="141" t="s">
        <v>1260</v>
      </c>
      <c r="L406" s="136" t="s">
        <v>47</v>
      </c>
      <c r="M406" s="136" t="s">
        <v>1270</v>
      </c>
      <c r="N406" s="136" t="s">
        <v>41</v>
      </c>
      <c r="O406" s="142" t="s">
        <v>1262</v>
      </c>
      <c r="P406" s="120"/>
    </row>
    <row r="407" spans="1:22" s="139" customFormat="1" ht="12.75" customHeight="1">
      <c r="A407" s="147" t="s">
        <v>1253</v>
      </c>
      <c r="B407" s="136" t="s">
        <v>28</v>
      </c>
      <c r="C407" s="94" t="s">
        <v>93</v>
      </c>
      <c r="D407" s="136" t="s">
        <v>94</v>
      </c>
      <c r="E407" s="136" t="s">
        <v>1271</v>
      </c>
      <c r="F407" s="47" t="s">
        <v>2192</v>
      </c>
      <c r="G407" s="136" t="s">
        <v>34</v>
      </c>
      <c r="H407" s="136" t="s">
        <v>44</v>
      </c>
      <c r="I407" s="136" t="s">
        <v>45</v>
      </c>
      <c r="J407" s="136" t="s">
        <v>33</v>
      </c>
      <c r="K407" s="141" t="s">
        <v>1260</v>
      </c>
      <c r="L407" s="136" t="s">
        <v>47</v>
      </c>
      <c r="M407" s="136" t="s">
        <v>1273</v>
      </c>
      <c r="N407" s="136" t="s">
        <v>41</v>
      </c>
      <c r="O407" s="142" t="s">
        <v>1262</v>
      </c>
      <c r="P407" s="120"/>
    </row>
    <row r="408" spans="1:22" s="139" customFormat="1" ht="12.75" customHeight="1">
      <c r="A408" s="147" t="s">
        <v>1253</v>
      </c>
      <c r="B408" s="136" t="s">
        <v>28</v>
      </c>
      <c r="C408" s="94" t="s">
        <v>93</v>
      </c>
      <c r="D408" s="136" t="s">
        <v>94</v>
      </c>
      <c r="E408" s="136" t="s">
        <v>1003</v>
      </c>
      <c r="F408" s="47" t="s">
        <v>2268</v>
      </c>
      <c r="G408" s="136" t="s">
        <v>34</v>
      </c>
      <c r="H408" s="136" t="s">
        <v>44</v>
      </c>
      <c r="I408" s="136" t="s">
        <v>45</v>
      </c>
      <c r="J408" s="136" t="s">
        <v>33</v>
      </c>
      <c r="K408" s="141" t="s">
        <v>1260</v>
      </c>
      <c r="L408" s="136" t="s">
        <v>47</v>
      </c>
      <c r="M408" s="136" t="s">
        <v>1276</v>
      </c>
      <c r="N408" s="136" t="s">
        <v>41</v>
      </c>
      <c r="O408" s="142" t="s">
        <v>1262</v>
      </c>
      <c r="P408" s="120"/>
    </row>
    <row r="409" spans="1:22" s="139" customFormat="1" ht="12.75" customHeight="1">
      <c r="A409" s="147" t="s">
        <v>1253</v>
      </c>
      <c r="B409" s="136" t="s">
        <v>28</v>
      </c>
      <c r="C409" s="94" t="s">
        <v>93</v>
      </c>
      <c r="D409" s="136" t="s">
        <v>94</v>
      </c>
      <c r="E409" s="136" t="s">
        <v>1278</v>
      </c>
      <c r="F409" s="136" t="s">
        <v>1278</v>
      </c>
      <c r="G409" s="136" t="s">
        <v>34</v>
      </c>
      <c r="H409" s="136" t="s">
        <v>44</v>
      </c>
      <c r="I409" s="136" t="s">
        <v>45</v>
      </c>
      <c r="J409" s="136" t="s">
        <v>33</v>
      </c>
      <c r="K409" s="141" t="s">
        <v>1260</v>
      </c>
      <c r="L409" s="136" t="s">
        <v>47</v>
      </c>
      <c r="M409" s="136" t="s">
        <v>1280</v>
      </c>
      <c r="N409" s="136" t="s">
        <v>41</v>
      </c>
      <c r="O409" s="142" t="s">
        <v>1262</v>
      </c>
      <c r="P409" s="120"/>
      <c r="Q409" s="120"/>
    </row>
    <row r="410" spans="1:22" s="139" customFormat="1" ht="12.75" customHeight="1">
      <c r="A410" s="147" t="s">
        <v>1253</v>
      </c>
      <c r="B410" s="136" t="s">
        <v>28</v>
      </c>
      <c r="C410" s="94" t="s">
        <v>93</v>
      </c>
      <c r="D410" s="136" t="s">
        <v>94</v>
      </c>
      <c r="E410" s="136" t="s">
        <v>1281</v>
      </c>
      <c r="F410" s="136" t="s">
        <v>255</v>
      </c>
      <c r="G410" s="136" t="s">
        <v>34</v>
      </c>
      <c r="H410" s="136" t="s">
        <v>44</v>
      </c>
      <c r="I410" s="136" t="s">
        <v>45</v>
      </c>
      <c r="J410" s="136" t="s">
        <v>33</v>
      </c>
      <c r="K410" s="141" t="s">
        <v>1260</v>
      </c>
      <c r="L410" s="136" t="s">
        <v>47</v>
      </c>
      <c r="M410" s="136" t="s">
        <v>1282</v>
      </c>
      <c r="N410" s="136" t="s">
        <v>41</v>
      </c>
      <c r="O410" s="142" t="s">
        <v>1262</v>
      </c>
      <c r="P410" s="120"/>
      <c r="Q410" s="120"/>
    </row>
    <row r="411" spans="1:22" s="139" customFormat="1" ht="12.75" customHeight="1">
      <c r="A411" s="147" t="s">
        <v>1253</v>
      </c>
      <c r="B411" s="136" t="s">
        <v>28</v>
      </c>
      <c r="C411" s="94" t="s">
        <v>93</v>
      </c>
      <c r="D411" s="136" t="s">
        <v>94</v>
      </c>
      <c r="E411" s="136" t="s">
        <v>1284</v>
      </c>
      <c r="F411" s="47" t="s">
        <v>2240</v>
      </c>
      <c r="G411" s="136" t="s">
        <v>34</v>
      </c>
      <c r="H411" s="136" t="s">
        <v>44</v>
      </c>
      <c r="I411" s="136" t="s">
        <v>45</v>
      </c>
      <c r="J411" s="136" t="s">
        <v>33</v>
      </c>
      <c r="K411" s="141" t="s">
        <v>1260</v>
      </c>
      <c r="L411" s="136" t="s">
        <v>47</v>
      </c>
      <c r="M411" s="136" t="s">
        <v>1286</v>
      </c>
      <c r="N411" s="136" t="s">
        <v>41</v>
      </c>
      <c r="O411" s="142" t="s">
        <v>1262</v>
      </c>
      <c r="P411" s="120"/>
      <c r="Q411" s="120"/>
    </row>
    <row r="412" spans="1:22" s="139" customFormat="1" ht="12.75" customHeight="1">
      <c r="A412" s="187" t="s">
        <v>1799</v>
      </c>
      <c r="B412" s="136" t="s">
        <v>28</v>
      </c>
      <c r="C412" s="94" t="s">
        <v>93</v>
      </c>
      <c r="D412" s="136" t="s">
        <v>94</v>
      </c>
      <c r="E412" s="136" t="s">
        <v>271</v>
      </c>
      <c r="F412" s="136" t="s">
        <v>271</v>
      </c>
      <c r="G412" s="136" t="s">
        <v>34</v>
      </c>
      <c r="H412" s="136" t="s">
        <v>44</v>
      </c>
      <c r="I412" s="136" t="s">
        <v>45</v>
      </c>
      <c r="J412" s="136" t="s">
        <v>44</v>
      </c>
      <c r="K412" s="141" t="s">
        <v>1290</v>
      </c>
      <c r="L412" s="136" t="s">
        <v>33</v>
      </c>
      <c r="M412" s="136" t="s">
        <v>1291</v>
      </c>
      <c r="N412" s="136" t="s">
        <v>41</v>
      </c>
      <c r="O412" s="142" t="s">
        <v>416</v>
      </c>
      <c r="P412" s="120"/>
      <c r="Q412" s="49"/>
    </row>
    <row r="413" spans="1:22" s="139" customFormat="1" ht="12.75" customHeight="1">
      <c r="A413" s="187" t="s">
        <v>1799</v>
      </c>
      <c r="B413" s="136" t="s">
        <v>28</v>
      </c>
      <c r="C413" s="94" t="s">
        <v>93</v>
      </c>
      <c r="D413" s="136" t="s">
        <v>94</v>
      </c>
      <c r="E413" s="136" t="s">
        <v>417</v>
      </c>
      <c r="F413" s="47" t="s">
        <v>2188</v>
      </c>
      <c r="G413" s="136" t="s">
        <v>34</v>
      </c>
      <c r="H413" s="136" t="s">
        <v>44</v>
      </c>
      <c r="I413" s="136" t="s">
        <v>45</v>
      </c>
      <c r="J413" s="136" t="s">
        <v>44</v>
      </c>
      <c r="K413" s="141" t="s">
        <v>1290</v>
      </c>
      <c r="L413" s="136" t="s">
        <v>33</v>
      </c>
      <c r="M413" s="136" t="s">
        <v>1293</v>
      </c>
      <c r="N413" s="136" t="s">
        <v>41</v>
      </c>
      <c r="O413" s="142" t="s">
        <v>416</v>
      </c>
      <c r="P413" s="120"/>
      <c r="Q413" s="49"/>
    </row>
    <row r="414" spans="1:22" s="139" customFormat="1" ht="12.75" customHeight="1">
      <c r="A414" s="187" t="s">
        <v>1799</v>
      </c>
      <c r="B414" s="136" t="s">
        <v>28</v>
      </c>
      <c r="C414" s="94" t="s">
        <v>93</v>
      </c>
      <c r="D414" s="136" t="s">
        <v>94</v>
      </c>
      <c r="E414" s="136" t="s">
        <v>108</v>
      </c>
      <c r="F414" s="136" t="s">
        <v>108</v>
      </c>
      <c r="G414" s="136" t="s">
        <v>34</v>
      </c>
      <c r="H414" s="136" t="s">
        <v>44</v>
      </c>
      <c r="I414" s="136" t="s">
        <v>45</v>
      </c>
      <c r="J414" s="136" t="s">
        <v>44</v>
      </c>
      <c r="K414" s="141" t="s">
        <v>1290</v>
      </c>
      <c r="L414" s="136" t="s">
        <v>33</v>
      </c>
      <c r="M414" s="136" t="s">
        <v>1294</v>
      </c>
      <c r="N414" s="136" t="s">
        <v>41</v>
      </c>
      <c r="O414" s="142" t="s">
        <v>416</v>
      </c>
      <c r="P414" s="120"/>
    </row>
    <row r="415" spans="1:22" s="139" customFormat="1" ht="12.75" customHeight="1">
      <c r="A415" s="187" t="s">
        <v>1799</v>
      </c>
      <c r="B415" s="136" t="s">
        <v>28</v>
      </c>
      <c r="C415" s="94" t="s">
        <v>93</v>
      </c>
      <c r="D415" s="136" t="s">
        <v>94</v>
      </c>
      <c r="E415" s="136" t="s">
        <v>419</v>
      </c>
      <c r="F415" s="136" t="s">
        <v>420</v>
      </c>
      <c r="G415" s="136" t="s">
        <v>34</v>
      </c>
      <c r="H415" s="136" t="s">
        <v>44</v>
      </c>
      <c r="I415" s="136" t="s">
        <v>45</v>
      </c>
      <c r="J415" s="136" t="s">
        <v>44</v>
      </c>
      <c r="K415" s="141" t="s">
        <v>1290</v>
      </c>
      <c r="L415" s="136" t="s">
        <v>33</v>
      </c>
      <c r="M415" s="136" t="s">
        <v>1296</v>
      </c>
      <c r="N415" s="136" t="s">
        <v>41</v>
      </c>
      <c r="O415" s="142" t="s">
        <v>416</v>
      </c>
      <c r="P415" s="120"/>
      <c r="R415" s="49"/>
      <c r="S415" s="49"/>
      <c r="T415" s="49"/>
      <c r="U415" s="49"/>
      <c r="V415" s="49"/>
    </row>
    <row r="416" spans="1:22" s="139" customFormat="1" ht="12.75" customHeight="1">
      <c r="A416" s="187" t="s">
        <v>1799</v>
      </c>
      <c r="B416" s="136" t="s">
        <v>28</v>
      </c>
      <c r="C416" s="136" t="s">
        <v>179</v>
      </c>
      <c r="D416" s="136" t="s">
        <v>286</v>
      </c>
      <c r="E416" s="136" t="s">
        <v>129</v>
      </c>
      <c r="F416" s="47" t="s">
        <v>2202</v>
      </c>
      <c r="G416" s="136" t="s">
        <v>34</v>
      </c>
      <c r="H416" s="136" t="s">
        <v>34</v>
      </c>
      <c r="I416" s="136" t="s">
        <v>45</v>
      </c>
      <c r="J416" s="136" t="s">
        <v>44</v>
      </c>
      <c r="K416" s="141" t="s">
        <v>1290</v>
      </c>
      <c r="L416" s="136" t="s">
        <v>47</v>
      </c>
      <c r="M416" s="136" t="s">
        <v>1298</v>
      </c>
      <c r="N416" s="136" t="s">
        <v>41</v>
      </c>
      <c r="O416" s="142" t="s">
        <v>289</v>
      </c>
      <c r="P416" s="47"/>
      <c r="Q416" s="120"/>
    </row>
    <row r="417" spans="1:22" s="139" customFormat="1" ht="12.75" customHeight="1">
      <c r="A417" s="187" t="s">
        <v>1799</v>
      </c>
      <c r="B417" s="136" t="s">
        <v>28</v>
      </c>
      <c r="C417" s="136" t="s">
        <v>366</v>
      </c>
      <c r="D417" s="136" t="s">
        <v>286</v>
      </c>
      <c r="E417" s="136" t="s">
        <v>367</v>
      </c>
      <c r="F417" s="47" t="s">
        <v>2213</v>
      </c>
      <c r="G417" s="136" t="s">
        <v>34</v>
      </c>
      <c r="H417" s="136" t="s">
        <v>44</v>
      </c>
      <c r="I417" s="136" t="s">
        <v>45</v>
      </c>
      <c r="J417" s="136" t="s">
        <v>44</v>
      </c>
      <c r="K417" s="141" t="s">
        <v>1290</v>
      </c>
      <c r="L417" s="136" t="s">
        <v>47</v>
      </c>
      <c r="M417" s="136" t="s">
        <v>1300</v>
      </c>
      <c r="N417" s="136" t="s">
        <v>41</v>
      </c>
      <c r="O417" s="142" t="s">
        <v>373</v>
      </c>
      <c r="P417" s="47"/>
    </row>
    <row r="418" spans="1:22" s="139" customFormat="1" ht="12.75" customHeight="1">
      <c r="A418" s="147" t="s">
        <v>1302</v>
      </c>
      <c r="B418" s="136" t="s">
        <v>399</v>
      </c>
      <c r="C418" s="136" t="s">
        <v>374</v>
      </c>
      <c r="D418" s="136" t="s">
        <v>275</v>
      </c>
      <c r="E418" s="136" t="s">
        <v>1303</v>
      </c>
      <c r="F418" s="47" t="s">
        <v>2221</v>
      </c>
      <c r="G418" s="136" t="s">
        <v>34</v>
      </c>
      <c r="H418" s="136" t="s">
        <v>44</v>
      </c>
      <c r="I418" s="136" t="s">
        <v>45</v>
      </c>
      <c r="J418" s="136" t="s">
        <v>33</v>
      </c>
      <c r="K418" s="136" t="s">
        <v>33</v>
      </c>
      <c r="L418" s="136" t="s">
        <v>47</v>
      </c>
      <c r="M418" s="136" t="s">
        <v>385</v>
      </c>
      <c r="N418" s="136" t="s">
        <v>41</v>
      </c>
      <c r="O418" s="142" t="s">
        <v>1304</v>
      </c>
      <c r="P418" s="47"/>
    </row>
    <row r="419" spans="1:22" s="139" customFormat="1" ht="12.75" customHeight="1">
      <c r="A419" s="146" t="s">
        <v>1302</v>
      </c>
      <c r="B419" s="136" t="s">
        <v>399</v>
      </c>
      <c r="C419" s="136" t="s">
        <v>374</v>
      </c>
      <c r="D419" s="136" t="s">
        <v>275</v>
      </c>
      <c r="E419" s="136" t="s">
        <v>1305</v>
      </c>
      <c r="F419" s="136" t="s">
        <v>1305</v>
      </c>
      <c r="G419" s="136" t="s">
        <v>34</v>
      </c>
      <c r="H419" s="136" t="s">
        <v>44</v>
      </c>
      <c r="I419" s="136" t="s">
        <v>45</v>
      </c>
      <c r="J419" s="136" t="s">
        <v>33</v>
      </c>
      <c r="K419" s="136" t="s">
        <v>33</v>
      </c>
      <c r="L419" s="136" t="s">
        <v>47</v>
      </c>
      <c r="M419" s="136" t="s">
        <v>385</v>
      </c>
      <c r="N419" s="136" t="s">
        <v>41</v>
      </c>
      <c r="O419" s="142" t="s">
        <v>1307</v>
      </c>
      <c r="P419" s="47" t="s">
        <v>1308</v>
      </c>
      <c r="Q419" s="47"/>
    </row>
    <row r="420" spans="1:22" s="139" customFormat="1" ht="12.75" customHeight="1">
      <c r="A420" s="146" t="s">
        <v>1302</v>
      </c>
      <c r="B420" s="136" t="s">
        <v>399</v>
      </c>
      <c r="C420" s="136" t="s">
        <v>374</v>
      </c>
      <c r="D420" s="136" t="s">
        <v>275</v>
      </c>
      <c r="E420" s="136" t="s">
        <v>746</v>
      </c>
      <c r="F420" s="136" t="s">
        <v>746</v>
      </c>
      <c r="G420" s="136" t="s">
        <v>34</v>
      </c>
      <c r="H420" s="136" t="s">
        <v>34</v>
      </c>
      <c r="I420" s="136" t="s">
        <v>45</v>
      </c>
      <c r="J420" s="136" t="s">
        <v>33</v>
      </c>
      <c r="K420" s="136" t="s">
        <v>33</v>
      </c>
      <c r="L420" s="136" t="s">
        <v>47</v>
      </c>
      <c r="M420" s="136" t="s">
        <v>385</v>
      </c>
      <c r="N420" s="136" t="s">
        <v>41</v>
      </c>
      <c r="O420" s="142" t="s">
        <v>1309</v>
      </c>
      <c r="P420" s="47"/>
    </row>
    <row r="421" spans="1:22" s="139" customFormat="1" ht="12.75" customHeight="1">
      <c r="A421" s="146" t="s">
        <v>1302</v>
      </c>
      <c r="B421" s="136" t="s">
        <v>399</v>
      </c>
      <c r="C421" s="136" t="s">
        <v>374</v>
      </c>
      <c r="D421" s="136" t="s">
        <v>275</v>
      </c>
      <c r="E421" s="136" t="s">
        <v>1311</v>
      </c>
      <c r="F421" s="136" t="s">
        <v>1311</v>
      </c>
      <c r="G421" s="136" t="s">
        <v>34</v>
      </c>
      <c r="H421" s="136" t="s">
        <v>34</v>
      </c>
      <c r="I421" s="136" t="s">
        <v>45</v>
      </c>
      <c r="J421" s="136" t="s">
        <v>33</v>
      </c>
      <c r="K421" s="136" t="s">
        <v>33</v>
      </c>
      <c r="L421" s="136" t="s">
        <v>47</v>
      </c>
      <c r="M421" s="136" t="s">
        <v>385</v>
      </c>
      <c r="N421" s="136" t="s">
        <v>41</v>
      </c>
      <c r="O421" s="142" t="s">
        <v>1309</v>
      </c>
      <c r="P421" s="47"/>
    </row>
    <row r="422" spans="1:22" s="139" customFormat="1" ht="12.75" customHeight="1">
      <c r="A422" s="136" t="s">
        <v>1312</v>
      </c>
      <c r="B422" s="136" t="s">
        <v>28</v>
      </c>
      <c r="C422" s="94" t="s">
        <v>41</v>
      </c>
      <c r="D422" s="136" t="s">
        <v>41</v>
      </c>
      <c r="E422" s="136" t="s">
        <v>228</v>
      </c>
      <c r="F422" s="47" t="s">
        <v>2229</v>
      </c>
      <c r="G422" s="136" t="s">
        <v>34</v>
      </c>
      <c r="H422" s="136" t="s">
        <v>44</v>
      </c>
      <c r="I422" s="136" t="s">
        <v>45</v>
      </c>
      <c r="J422" s="136" t="s">
        <v>44</v>
      </c>
      <c r="K422" s="136" t="s">
        <v>229</v>
      </c>
      <c r="L422" s="136" t="s">
        <v>49</v>
      </c>
      <c r="M422" s="136" t="s">
        <v>230</v>
      </c>
      <c r="N422" s="136" t="s">
        <v>41</v>
      </c>
      <c r="O422" s="142" t="s">
        <v>231</v>
      </c>
      <c r="P422" s="120" t="s">
        <v>232</v>
      </c>
    </row>
    <row r="423" spans="1:22" s="139" customFormat="1" ht="12.75" customHeight="1">
      <c r="A423" s="136" t="s">
        <v>1313</v>
      </c>
      <c r="B423" s="136" t="s">
        <v>28</v>
      </c>
      <c r="C423" s="94" t="s">
        <v>162</v>
      </c>
      <c r="D423" s="136" t="s">
        <v>30</v>
      </c>
      <c r="E423" s="136" t="s">
        <v>1314</v>
      </c>
      <c r="F423" s="47" t="s">
        <v>2204</v>
      </c>
      <c r="G423" s="136" t="s">
        <v>34</v>
      </c>
      <c r="H423" s="136" t="s">
        <v>44</v>
      </c>
      <c r="I423" s="136" t="s">
        <v>45</v>
      </c>
      <c r="J423" s="136" t="s">
        <v>34</v>
      </c>
      <c r="K423" s="136" t="s">
        <v>1315</v>
      </c>
      <c r="L423" s="136" t="s">
        <v>33</v>
      </c>
      <c r="M423" s="47" t="s">
        <v>1316</v>
      </c>
      <c r="N423" s="136" t="s">
        <v>41</v>
      </c>
      <c r="O423" s="142" t="s">
        <v>1317</v>
      </c>
      <c r="P423" s="120" t="s">
        <v>1318</v>
      </c>
    </row>
    <row r="424" spans="1:22" s="139" customFormat="1" ht="12.75" customHeight="1">
      <c r="A424" s="136" t="s">
        <v>1313</v>
      </c>
      <c r="B424" s="136" t="s">
        <v>28</v>
      </c>
      <c r="C424" s="94" t="s">
        <v>93</v>
      </c>
      <c r="D424" s="136" t="s">
        <v>94</v>
      </c>
      <c r="E424" s="136" t="s">
        <v>129</v>
      </c>
      <c r="F424" s="47" t="s">
        <v>2222</v>
      </c>
      <c r="G424" s="136" t="s">
        <v>34</v>
      </c>
      <c r="H424" s="136" t="s">
        <v>44</v>
      </c>
      <c r="I424" s="136" t="s">
        <v>45</v>
      </c>
      <c r="J424" s="136" t="s">
        <v>33</v>
      </c>
      <c r="K424" s="141" t="s">
        <v>1319</v>
      </c>
      <c r="L424" s="136" t="s">
        <v>47</v>
      </c>
      <c r="M424" s="47" t="s">
        <v>1321</v>
      </c>
      <c r="N424" s="136" t="s">
        <v>41</v>
      </c>
      <c r="O424" s="142" t="s">
        <v>1161</v>
      </c>
      <c r="P424" s="120" t="s">
        <v>1322</v>
      </c>
    </row>
    <row r="425" spans="1:22" s="139" customFormat="1" ht="12.75" customHeight="1">
      <c r="A425" s="136" t="s">
        <v>1325</v>
      </c>
      <c r="B425" s="136" t="s">
        <v>399</v>
      </c>
      <c r="C425" s="136" t="s">
        <v>191</v>
      </c>
      <c r="D425" s="136" t="s">
        <v>195</v>
      </c>
      <c r="E425" s="136" t="s">
        <v>1326</v>
      </c>
      <c r="F425" s="47" t="s">
        <v>2218</v>
      </c>
      <c r="G425" s="136" t="s">
        <v>34</v>
      </c>
      <c r="H425" s="136" t="s">
        <v>44</v>
      </c>
      <c r="I425" s="136" t="s">
        <v>45</v>
      </c>
      <c r="J425" s="136" t="s">
        <v>44</v>
      </c>
      <c r="K425" s="136" t="s">
        <v>1328</v>
      </c>
      <c r="L425" s="136" t="s">
        <v>47</v>
      </c>
      <c r="M425" s="136" t="s">
        <v>385</v>
      </c>
      <c r="N425" s="136" t="s">
        <v>41</v>
      </c>
      <c r="O425" s="142" t="s">
        <v>1330</v>
      </c>
      <c r="P425" s="120" t="s">
        <v>1331</v>
      </c>
    </row>
    <row r="426" spans="1:22" s="139" customFormat="1" ht="12.75" customHeight="1">
      <c r="A426" s="136" t="s">
        <v>1325</v>
      </c>
      <c r="B426" s="136" t="s">
        <v>399</v>
      </c>
      <c r="C426" s="136" t="s">
        <v>41</v>
      </c>
      <c r="D426" s="136" t="s">
        <v>30</v>
      </c>
      <c r="E426" s="136" t="s">
        <v>746</v>
      </c>
      <c r="F426" s="136" t="s">
        <v>746</v>
      </c>
      <c r="G426" s="136" t="s">
        <v>34</v>
      </c>
      <c r="H426" s="136" t="s">
        <v>44</v>
      </c>
      <c r="I426" s="136" t="s">
        <v>45</v>
      </c>
      <c r="J426" s="136" t="s">
        <v>33</v>
      </c>
      <c r="K426" s="136" t="s">
        <v>568</v>
      </c>
      <c r="L426" s="136" t="s">
        <v>47</v>
      </c>
      <c r="M426" s="136" t="s">
        <v>385</v>
      </c>
      <c r="N426" s="136" t="s">
        <v>41</v>
      </c>
      <c r="O426" s="142" t="s">
        <v>741</v>
      </c>
      <c r="P426" s="120" t="s">
        <v>1334</v>
      </c>
    </row>
    <row r="427" spans="1:22" s="139" customFormat="1" ht="12.75" customHeight="1">
      <c r="A427" s="136" t="s">
        <v>1325</v>
      </c>
      <c r="B427" s="136" t="s">
        <v>399</v>
      </c>
      <c r="C427" s="136" t="s">
        <v>41</v>
      </c>
      <c r="D427" s="136" t="s">
        <v>30</v>
      </c>
      <c r="E427" s="136" t="s">
        <v>700</v>
      </c>
      <c r="F427" s="136" t="s">
        <v>700</v>
      </c>
      <c r="G427" s="136" t="s">
        <v>34</v>
      </c>
      <c r="H427" s="136" t="s">
        <v>44</v>
      </c>
      <c r="I427" s="136" t="s">
        <v>45</v>
      </c>
      <c r="J427" s="136" t="s">
        <v>33</v>
      </c>
      <c r="K427" s="136" t="s">
        <v>568</v>
      </c>
      <c r="L427" s="136" t="s">
        <v>47</v>
      </c>
      <c r="M427" s="136" t="s">
        <v>385</v>
      </c>
      <c r="N427" s="136" t="s">
        <v>41</v>
      </c>
      <c r="O427" s="142" t="s">
        <v>741</v>
      </c>
      <c r="P427" s="120"/>
      <c r="R427" s="49"/>
      <c r="S427" s="49"/>
      <c r="T427" s="49"/>
      <c r="U427" s="49"/>
      <c r="V427" s="49"/>
    </row>
    <row r="428" spans="1:22" s="139" customFormat="1" ht="12.75" customHeight="1">
      <c r="A428" s="136" t="s">
        <v>1325</v>
      </c>
      <c r="B428" s="136" t="s">
        <v>399</v>
      </c>
      <c r="C428" s="136" t="s">
        <v>41</v>
      </c>
      <c r="D428" s="136" t="s">
        <v>30</v>
      </c>
      <c r="E428" s="136" t="s">
        <v>695</v>
      </c>
      <c r="F428" s="136" t="s">
        <v>696</v>
      </c>
      <c r="G428" s="136" t="s">
        <v>34</v>
      </c>
      <c r="H428" s="136" t="s">
        <v>44</v>
      </c>
      <c r="I428" s="136" t="s">
        <v>45</v>
      </c>
      <c r="J428" s="136" t="s">
        <v>33</v>
      </c>
      <c r="K428" s="136" t="s">
        <v>568</v>
      </c>
      <c r="L428" s="136" t="s">
        <v>47</v>
      </c>
      <c r="M428" s="136" t="s">
        <v>385</v>
      </c>
      <c r="N428" s="136" t="s">
        <v>41</v>
      </c>
      <c r="O428" s="142" t="s">
        <v>741</v>
      </c>
      <c r="P428" s="120"/>
      <c r="R428" s="49"/>
      <c r="S428" s="49"/>
      <c r="T428" s="49"/>
      <c r="U428" s="49"/>
      <c r="V428" s="49"/>
    </row>
    <row r="429" spans="1:22" s="139" customFormat="1" ht="12.75" customHeight="1">
      <c r="A429" s="136" t="s">
        <v>1325</v>
      </c>
      <c r="B429" s="136" t="s">
        <v>399</v>
      </c>
      <c r="C429" s="136" t="s">
        <v>41</v>
      </c>
      <c r="D429" s="136" t="s">
        <v>30</v>
      </c>
      <c r="E429" s="136" t="s">
        <v>699</v>
      </c>
      <c r="F429" s="47" t="s">
        <v>2195</v>
      </c>
      <c r="G429" s="136" t="s">
        <v>34</v>
      </c>
      <c r="H429" s="136" t="s">
        <v>44</v>
      </c>
      <c r="I429" s="136" t="s">
        <v>45</v>
      </c>
      <c r="J429" s="136" t="s">
        <v>33</v>
      </c>
      <c r="K429" s="136" t="s">
        <v>568</v>
      </c>
      <c r="L429" s="136" t="s">
        <v>47</v>
      </c>
      <c r="M429" s="136" t="s">
        <v>385</v>
      </c>
      <c r="N429" s="136" t="s">
        <v>41</v>
      </c>
      <c r="O429" s="142" t="s">
        <v>741</v>
      </c>
      <c r="P429" s="120"/>
      <c r="R429" s="49"/>
      <c r="S429" s="49"/>
      <c r="T429" s="49"/>
      <c r="U429" s="49"/>
      <c r="V429" s="49"/>
    </row>
    <row r="430" spans="1:22" s="139" customFormat="1" ht="12.75" customHeight="1">
      <c r="A430" s="136" t="s">
        <v>1325</v>
      </c>
      <c r="B430" s="136" t="s">
        <v>399</v>
      </c>
      <c r="C430" s="136" t="s">
        <v>1336</v>
      </c>
      <c r="D430" s="136" t="s">
        <v>41</v>
      </c>
      <c r="E430" s="136" t="s">
        <v>129</v>
      </c>
      <c r="F430" s="47" t="s">
        <v>2223</v>
      </c>
      <c r="G430" s="136" t="s">
        <v>34</v>
      </c>
      <c r="H430" s="136" t="s">
        <v>34</v>
      </c>
      <c r="I430" s="136" t="s">
        <v>45</v>
      </c>
      <c r="J430" s="136" t="s">
        <v>34</v>
      </c>
      <c r="K430" s="141" t="s">
        <v>1323</v>
      </c>
      <c r="L430" s="136" t="s">
        <v>47</v>
      </c>
      <c r="M430" s="136" t="s">
        <v>385</v>
      </c>
      <c r="N430" s="136" t="s">
        <v>41</v>
      </c>
      <c r="O430" s="142" t="s">
        <v>1338</v>
      </c>
      <c r="P430" s="47" t="s">
        <v>1339</v>
      </c>
      <c r="R430" s="49"/>
      <c r="S430" s="49"/>
      <c r="T430" s="49"/>
      <c r="U430" s="49"/>
      <c r="V430" s="49"/>
    </row>
    <row r="431" spans="1:22" s="139" customFormat="1" ht="12.75" customHeight="1">
      <c r="A431" s="136" t="s">
        <v>1325</v>
      </c>
      <c r="B431" s="136" t="s">
        <v>399</v>
      </c>
      <c r="C431" s="136" t="s">
        <v>41</v>
      </c>
      <c r="D431" s="136" t="s">
        <v>30</v>
      </c>
      <c r="E431" s="136" t="s">
        <v>1340</v>
      </c>
      <c r="F431" s="47" t="s">
        <v>2224</v>
      </c>
      <c r="G431" s="136" t="s">
        <v>34</v>
      </c>
      <c r="H431" s="136" t="s">
        <v>34</v>
      </c>
      <c r="I431" s="136" t="s">
        <v>45</v>
      </c>
      <c r="J431" s="136" t="s">
        <v>33</v>
      </c>
      <c r="K431" s="141" t="s">
        <v>1323</v>
      </c>
      <c r="L431" s="136" t="s">
        <v>47</v>
      </c>
      <c r="M431" s="136" t="s">
        <v>385</v>
      </c>
      <c r="N431" s="136" t="s">
        <v>41</v>
      </c>
      <c r="O431" s="142" t="s">
        <v>1338</v>
      </c>
      <c r="P431" s="47"/>
    </row>
    <row r="432" spans="1:22" s="139" customFormat="1" ht="12.75" customHeight="1">
      <c r="A432" s="136" t="s">
        <v>1325</v>
      </c>
      <c r="B432" s="136" t="s">
        <v>399</v>
      </c>
      <c r="C432" s="136" t="s">
        <v>41</v>
      </c>
      <c r="D432" s="136" t="s">
        <v>30</v>
      </c>
      <c r="E432" s="136" t="s">
        <v>1341</v>
      </c>
      <c r="F432" s="47" t="s">
        <v>2225</v>
      </c>
      <c r="G432" s="136" t="s">
        <v>34</v>
      </c>
      <c r="H432" s="136" t="s">
        <v>34</v>
      </c>
      <c r="I432" s="136" t="s">
        <v>45</v>
      </c>
      <c r="J432" s="136" t="s">
        <v>33</v>
      </c>
      <c r="K432" s="141" t="s">
        <v>1323</v>
      </c>
      <c r="L432" s="136" t="s">
        <v>47</v>
      </c>
      <c r="M432" s="136" t="s">
        <v>385</v>
      </c>
      <c r="N432" s="136" t="s">
        <v>41</v>
      </c>
      <c r="O432" s="142" t="s">
        <v>1338</v>
      </c>
      <c r="P432" s="47"/>
    </row>
    <row r="433" spans="1:22" s="139" customFormat="1" ht="12.75" customHeight="1">
      <c r="A433" s="136" t="s">
        <v>1325</v>
      </c>
      <c r="B433" s="136" t="s">
        <v>399</v>
      </c>
      <c r="C433" s="136" t="s">
        <v>41</v>
      </c>
      <c r="D433" s="136" t="s">
        <v>30</v>
      </c>
      <c r="E433" s="136" t="s">
        <v>1343</v>
      </c>
      <c r="F433" s="47" t="s">
        <v>2267</v>
      </c>
      <c r="G433" s="136" t="s">
        <v>34</v>
      </c>
      <c r="H433" s="136" t="s">
        <v>34</v>
      </c>
      <c r="I433" s="136" t="s">
        <v>45</v>
      </c>
      <c r="J433" s="136" t="s">
        <v>34</v>
      </c>
      <c r="K433" s="141" t="s">
        <v>1323</v>
      </c>
      <c r="L433" s="136" t="s">
        <v>47</v>
      </c>
      <c r="M433" s="136" t="s">
        <v>385</v>
      </c>
      <c r="N433" s="136" t="s">
        <v>41</v>
      </c>
      <c r="O433" s="142" t="s">
        <v>1338</v>
      </c>
      <c r="P433" s="47"/>
    </row>
    <row r="434" spans="1:22" s="139" customFormat="1" ht="12.75" customHeight="1">
      <c r="A434" s="136" t="s">
        <v>1325</v>
      </c>
      <c r="B434" s="136" t="s">
        <v>399</v>
      </c>
      <c r="C434" s="136" t="s">
        <v>41</v>
      </c>
      <c r="D434" s="136" t="s">
        <v>30</v>
      </c>
      <c r="E434" s="136" t="s">
        <v>1344</v>
      </c>
      <c r="F434" s="47" t="s">
        <v>2247</v>
      </c>
      <c r="G434" s="136" t="s">
        <v>34</v>
      </c>
      <c r="H434" s="136" t="s">
        <v>34</v>
      </c>
      <c r="I434" s="136" t="s">
        <v>45</v>
      </c>
      <c r="J434" s="136" t="s">
        <v>34</v>
      </c>
      <c r="K434" s="141" t="s">
        <v>1323</v>
      </c>
      <c r="L434" s="136" t="s">
        <v>47</v>
      </c>
      <c r="M434" s="136" t="s">
        <v>385</v>
      </c>
      <c r="N434" s="136" t="s">
        <v>41</v>
      </c>
      <c r="O434" s="142" t="s">
        <v>1338</v>
      </c>
      <c r="P434" s="47"/>
    </row>
    <row r="435" spans="1:22" s="139" customFormat="1" ht="12.75" customHeight="1">
      <c r="A435" s="136" t="s">
        <v>1325</v>
      </c>
      <c r="B435" s="136" t="s">
        <v>399</v>
      </c>
      <c r="C435" s="136" t="s">
        <v>41</v>
      </c>
      <c r="D435" s="136" t="s">
        <v>30</v>
      </c>
      <c r="E435" s="136" t="s">
        <v>1346</v>
      </c>
      <c r="F435" s="47" t="s">
        <v>2252</v>
      </c>
      <c r="G435" s="136" t="s">
        <v>34</v>
      </c>
      <c r="H435" s="136" t="s">
        <v>34</v>
      </c>
      <c r="I435" s="136" t="s">
        <v>45</v>
      </c>
      <c r="J435" s="136" t="s">
        <v>34</v>
      </c>
      <c r="K435" s="141" t="s">
        <v>1323</v>
      </c>
      <c r="L435" s="136" t="s">
        <v>47</v>
      </c>
      <c r="M435" s="136" t="s">
        <v>385</v>
      </c>
      <c r="N435" s="136" t="s">
        <v>41</v>
      </c>
      <c r="O435" s="142" t="s">
        <v>1338</v>
      </c>
      <c r="P435" s="47"/>
    </row>
    <row r="436" spans="1:22" s="139" customFormat="1" ht="12.75" customHeight="1">
      <c r="A436" s="136" t="s">
        <v>1347</v>
      </c>
      <c r="B436" s="136" t="s">
        <v>399</v>
      </c>
      <c r="C436" s="94" t="s">
        <v>93</v>
      </c>
      <c r="D436" s="136" t="s">
        <v>140</v>
      </c>
      <c r="E436" s="136" t="s">
        <v>1349</v>
      </c>
      <c r="F436" s="47" t="s">
        <v>2231</v>
      </c>
      <c r="G436" s="136" t="s">
        <v>34</v>
      </c>
      <c r="H436" s="136" t="s">
        <v>44</v>
      </c>
      <c r="I436" s="136" t="s">
        <v>45</v>
      </c>
      <c r="J436" s="136" t="s">
        <v>34</v>
      </c>
      <c r="K436" s="136" t="s">
        <v>568</v>
      </c>
      <c r="L436" s="136" t="s">
        <v>47</v>
      </c>
      <c r="M436" s="136" t="s">
        <v>385</v>
      </c>
      <c r="N436" s="136" t="s">
        <v>41</v>
      </c>
      <c r="O436" s="142" t="s">
        <v>1351</v>
      </c>
      <c r="P436" s="120" t="s">
        <v>1352</v>
      </c>
      <c r="Q436" s="120"/>
    </row>
    <row r="437" spans="1:22" s="139" customFormat="1" ht="12.75" customHeight="1">
      <c r="A437" s="136" t="s">
        <v>1347</v>
      </c>
      <c r="B437" s="136" t="s">
        <v>399</v>
      </c>
      <c r="C437" s="94" t="s">
        <v>41</v>
      </c>
      <c r="D437" s="136" t="s">
        <v>41</v>
      </c>
      <c r="E437" s="136" t="s">
        <v>1353</v>
      </c>
      <c r="F437" s="47" t="s">
        <v>2191</v>
      </c>
      <c r="G437" s="136" t="s">
        <v>34</v>
      </c>
      <c r="H437" s="136" t="s">
        <v>34</v>
      </c>
      <c r="I437" s="136" t="s">
        <v>45</v>
      </c>
      <c r="J437" s="136" t="s">
        <v>33</v>
      </c>
      <c r="K437" s="136" t="s">
        <v>568</v>
      </c>
      <c r="L437" s="136" t="s">
        <v>47</v>
      </c>
      <c r="M437" s="136" t="s">
        <v>385</v>
      </c>
      <c r="N437" s="136" t="s">
        <v>41</v>
      </c>
      <c r="O437" s="142" t="s">
        <v>1351</v>
      </c>
      <c r="P437" s="120" t="s">
        <v>1355</v>
      </c>
      <c r="R437" s="49"/>
      <c r="S437" s="49"/>
      <c r="T437" s="49"/>
      <c r="U437" s="49"/>
      <c r="V437" s="49"/>
    </row>
    <row r="438" spans="1:22" s="139" customFormat="1" ht="12.75" customHeight="1">
      <c r="A438" s="136" t="s">
        <v>1347</v>
      </c>
      <c r="B438" s="136" t="s">
        <v>399</v>
      </c>
      <c r="C438" s="94" t="s">
        <v>41</v>
      </c>
      <c r="D438" s="136" t="s">
        <v>41</v>
      </c>
      <c r="E438" s="136" t="s">
        <v>1356</v>
      </c>
      <c r="F438" s="47" t="s">
        <v>2266</v>
      </c>
      <c r="G438" s="136" t="s">
        <v>34</v>
      </c>
      <c r="H438" s="136" t="s">
        <v>44</v>
      </c>
      <c r="I438" s="136" t="s">
        <v>45</v>
      </c>
      <c r="J438" s="136" t="s">
        <v>33</v>
      </c>
      <c r="K438" s="136" t="s">
        <v>568</v>
      </c>
      <c r="L438" s="136" t="s">
        <v>47</v>
      </c>
      <c r="M438" s="136" t="s">
        <v>385</v>
      </c>
      <c r="N438" s="136" t="s">
        <v>41</v>
      </c>
      <c r="O438" s="142" t="s">
        <v>1351</v>
      </c>
      <c r="P438" s="120" t="s">
        <v>1355</v>
      </c>
      <c r="R438" s="49"/>
      <c r="S438" s="49"/>
      <c r="T438" s="49"/>
      <c r="U438" s="49"/>
      <c r="V438" s="49"/>
    </row>
    <row r="439" spans="1:22" s="139" customFormat="1" ht="12.75" customHeight="1">
      <c r="A439" s="136" t="s">
        <v>1347</v>
      </c>
      <c r="B439" s="136" t="s">
        <v>399</v>
      </c>
      <c r="C439" s="94" t="s">
        <v>29</v>
      </c>
      <c r="D439" s="136" t="s">
        <v>30</v>
      </c>
      <c r="E439" s="136" t="s">
        <v>1358</v>
      </c>
      <c r="F439" s="47" t="s">
        <v>2248</v>
      </c>
      <c r="G439" s="136" t="s">
        <v>34</v>
      </c>
      <c r="H439" s="136" t="s">
        <v>44</v>
      </c>
      <c r="I439" s="136" t="s">
        <v>45</v>
      </c>
      <c r="J439" s="136" t="s">
        <v>34</v>
      </c>
      <c r="K439" s="136" t="s">
        <v>568</v>
      </c>
      <c r="L439" s="136" t="s">
        <v>47</v>
      </c>
      <c r="M439" s="136" t="s">
        <v>385</v>
      </c>
      <c r="N439" s="136" t="s">
        <v>41</v>
      </c>
      <c r="O439" s="142" t="s">
        <v>1351</v>
      </c>
      <c r="P439" s="120" t="s">
        <v>1355</v>
      </c>
      <c r="R439" s="49"/>
      <c r="S439" s="49"/>
      <c r="T439" s="49"/>
      <c r="U439" s="49"/>
      <c r="V439" s="49"/>
    </row>
    <row r="440" spans="1:22" s="139" customFormat="1" ht="12.75" customHeight="1">
      <c r="A440" s="136" t="s">
        <v>1347</v>
      </c>
      <c r="B440" s="136" t="s">
        <v>362</v>
      </c>
      <c r="C440" s="94" t="s">
        <v>259</v>
      </c>
      <c r="D440" s="136" t="s">
        <v>30</v>
      </c>
      <c r="E440" s="136" t="s">
        <v>1360</v>
      </c>
      <c r="F440" s="47" t="s">
        <v>2249</v>
      </c>
      <c r="G440" s="136" t="s">
        <v>34</v>
      </c>
      <c r="H440" s="136" t="s">
        <v>44</v>
      </c>
      <c r="I440" s="136" t="s">
        <v>45</v>
      </c>
      <c r="J440" s="136" t="s">
        <v>34</v>
      </c>
      <c r="K440" s="136" t="s">
        <v>568</v>
      </c>
      <c r="L440" s="136" t="s">
        <v>47</v>
      </c>
      <c r="M440" s="136" t="s">
        <v>385</v>
      </c>
      <c r="N440" s="136" t="s">
        <v>41</v>
      </c>
      <c r="O440" s="142" t="s">
        <v>1351</v>
      </c>
      <c r="P440" s="120" t="s">
        <v>1355</v>
      </c>
      <c r="R440" s="49"/>
      <c r="S440" s="49"/>
      <c r="T440" s="49"/>
      <c r="U440" s="49"/>
      <c r="V440" s="49"/>
    </row>
    <row r="441" spans="1:22" s="139" customFormat="1" ht="12.75" customHeight="1">
      <c r="A441" s="136" t="s">
        <v>1347</v>
      </c>
      <c r="B441" s="136" t="s">
        <v>399</v>
      </c>
      <c r="C441" s="94" t="s">
        <v>29</v>
      </c>
      <c r="D441" s="136" t="s">
        <v>30</v>
      </c>
      <c r="E441" s="136" t="s">
        <v>533</v>
      </c>
      <c r="F441" s="136" t="s">
        <v>533</v>
      </c>
      <c r="G441" s="136" t="s">
        <v>34</v>
      </c>
      <c r="H441" s="136" t="s">
        <v>44</v>
      </c>
      <c r="I441" s="136" t="s">
        <v>45</v>
      </c>
      <c r="J441" s="136" t="s">
        <v>34</v>
      </c>
      <c r="K441" s="141" t="s">
        <v>1323</v>
      </c>
      <c r="L441" s="136" t="s">
        <v>47</v>
      </c>
      <c r="M441" s="136" t="s">
        <v>385</v>
      </c>
      <c r="N441" s="136" t="s">
        <v>41</v>
      </c>
      <c r="O441" s="142" t="s">
        <v>1362</v>
      </c>
      <c r="P441" s="120" t="s">
        <v>1363</v>
      </c>
      <c r="R441" s="49"/>
      <c r="S441" s="49"/>
      <c r="T441" s="49"/>
      <c r="U441" s="49"/>
      <c r="V441" s="49"/>
    </row>
    <row r="442" spans="1:22" s="139" customFormat="1" ht="12.75" customHeight="1">
      <c r="A442" s="47" t="s">
        <v>1365</v>
      </c>
      <c r="B442" s="136" t="s">
        <v>399</v>
      </c>
      <c r="C442" s="136" t="s">
        <v>41</v>
      </c>
      <c r="D442" s="136" t="s">
        <v>41</v>
      </c>
      <c r="E442" s="136" t="s">
        <v>713</v>
      </c>
      <c r="F442" s="136" t="s">
        <v>713</v>
      </c>
      <c r="G442" s="136" t="s">
        <v>34</v>
      </c>
      <c r="H442" s="136" t="s">
        <v>44</v>
      </c>
      <c r="I442" s="136" t="s">
        <v>45</v>
      </c>
      <c r="J442" s="136" t="s">
        <v>33</v>
      </c>
      <c r="K442" s="141" t="s">
        <v>1323</v>
      </c>
      <c r="L442" s="136" t="s">
        <v>33</v>
      </c>
      <c r="M442" s="136" t="s">
        <v>385</v>
      </c>
      <c r="N442" s="136" t="s">
        <v>41</v>
      </c>
      <c r="O442" s="142" t="s">
        <v>659</v>
      </c>
      <c r="P442" s="120" t="s">
        <v>1324</v>
      </c>
    </row>
    <row r="443" spans="1:22" s="139" customFormat="1" ht="12.75" customHeight="1">
      <c r="A443" s="136" t="s">
        <v>1365</v>
      </c>
      <c r="B443" s="136" t="s">
        <v>399</v>
      </c>
      <c r="C443" s="136" t="s">
        <v>728</v>
      </c>
      <c r="D443" s="136" t="s">
        <v>30</v>
      </c>
      <c r="E443" s="136" t="s">
        <v>32</v>
      </c>
      <c r="F443" s="47" t="s">
        <v>2250</v>
      </c>
      <c r="G443" s="136" t="s">
        <v>34</v>
      </c>
      <c r="H443" s="136" t="s">
        <v>34</v>
      </c>
      <c r="I443" s="136" t="s">
        <v>45</v>
      </c>
      <c r="J443" s="136" t="s">
        <v>34</v>
      </c>
      <c r="K443" s="141" t="s">
        <v>1366</v>
      </c>
      <c r="L443" s="136" t="s">
        <v>47</v>
      </c>
      <c r="M443" s="136" t="s">
        <v>385</v>
      </c>
      <c r="N443" s="136" t="s">
        <v>34</v>
      </c>
      <c r="O443" s="142" t="s">
        <v>1367</v>
      </c>
      <c r="P443" s="47" t="s">
        <v>1368</v>
      </c>
    </row>
    <row r="444" spans="1:22" s="139" customFormat="1" ht="12.75" customHeight="1">
      <c r="A444" s="136" t="s">
        <v>1365</v>
      </c>
      <c r="B444" s="136" t="s">
        <v>399</v>
      </c>
      <c r="C444" s="94" t="s">
        <v>191</v>
      </c>
      <c r="D444" s="136" t="s">
        <v>41</v>
      </c>
      <c r="E444" s="136" t="s">
        <v>1369</v>
      </c>
      <c r="F444" s="47" t="s">
        <v>2226</v>
      </c>
      <c r="G444" s="136" t="s">
        <v>34</v>
      </c>
      <c r="H444" s="136" t="s">
        <v>44</v>
      </c>
      <c r="I444" s="136" t="s">
        <v>45</v>
      </c>
      <c r="J444" s="136" t="s">
        <v>44</v>
      </c>
      <c r="K444" s="136" t="s">
        <v>568</v>
      </c>
      <c r="L444" s="136" t="s">
        <v>47</v>
      </c>
      <c r="M444" s="136" t="s">
        <v>385</v>
      </c>
      <c r="N444" s="136" t="s">
        <v>41</v>
      </c>
      <c r="O444" s="142" t="s">
        <v>1370</v>
      </c>
      <c r="P444" s="120" t="s">
        <v>1371</v>
      </c>
    </row>
    <row r="445" spans="1:22" s="139" customFormat="1" ht="12.75" customHeight="1">
      <c r="A445" s="136" t="s">
        <v>1365</v>
      </c>
      <c r="B445" s="136" t="s">
        <v>399</v>
      </c>
      <c r="C445" s="94" t="s">
        <v>29</v>
      </c>
      <c r="D445" s="136" t="s">
        <v>30</v>
      </c>
      <c r="E445" s="136" t="s">
        <v>1346</v>
      </c>
      <c r="F445" s="47" t="s">
        <v>2254</v>
      </c>
      <c r="G445" s="136" t="s">
        <v>34</v>
      </c>
      <c r="H445" s="136" t="s">
        <v>44</v>
      </c>
      <c r="I445" s="136" t="s">
        <v>1168</v>
      </c>
      <c r="J445" s="136" t="s">
        <v>34</v>
      </c>
      <c r="K445" s="136" t="s">
        <v>568</v>
      </c>
      <c r="L445" s="136" t="s">
        <v>47</v>
      </c>
      <c r="M445" s="136" t="s">
        <v>385</v>
      </c>
      <c r="N445" s="136" t="s">
        <v>34</v>
      </c>
      <c r="O445" s="142" t="s">
        <v>1372</v>
      </c>
      <c r="P445" s="120" t="s">
        <v>1373</v>
      </c>
    </row>
    <row r="446" spans="1:22" s="139" customFormat="1" ht="12.75" customHeight="1">
      <c r="A446" s="136" t="s">
        <v>1365</v>
      </c>
      <c r="B446" s="136" t="s">
        <v>399</v>
      </c>
      <c r="C446" s="136" t="s">
        <v>29</v>
      </c>
      <c r="D446" s="136" t="s">
        <v>30</v>
      </c>
      <c r="E446" s="136" t="s">
        <v>1374</v>
      </c>
      <c r="F446" s="47" t="s">
        <v>2256</v>
      </c>
      <c r="G446" s="136" t="s">
        <v>34</v>
      </c>
      <c r="H446" s="136" t="s">
        <v>44</v>
      </c>
      <c r="I446" s="136" t="s">
        <v>45</v>
      </c>
      <c r="J446" s="136" t="s">
        <v>34</v>
      </c>
      <c r="K446" s="136" t="s">
        <v>568</v>
      </c>
      <c r="L446" s="136" t="s">
        <v>47</v>
      </c>
      <c r="M446" s="136" t="s">
        <v>385</v>
      </c>
      <c r="N446" s="136" t="s">
        <v>34</v>
      </c>
      <c r="O446" s="142" t="s">
        <v>1375</v>
      </c>
      <c r="P446" s="120" t="s">
        <v>1376</v>
      </c>
    </row>
    <row r="447" spans="1:22" s="139" customFormat="1" ht="12.75" customHeight="1">
      <c r="A447" s="136" t="s">
        <v>1365</v>
      </c>
      <c r="B447" s="136" t="s">
        <v>399</v>
      </c>
      <c r="C447" s="136" t="s">
        <v>728</v>
      </c>
      <c r="D447" s="136" t="s">
        <v>30</v>
      </c>
      <c r="E447" s="136" t="s">
        <v>32</v>
      </c>
      <c r="F447" s="47" t="s">
        <v>2250</v>
      </c>
      <c r="G447" s="136" t="s">
        <v>34</v>
      </c>
      <c r="H447" s="136" t="s">
        <v>34</v>
      </c>
      <c r="I447" s="136" t="s">
        <v>45</v>
      </c>
      <c r="J447" s="136" t="s">
        <v>34</v>
      </c>
      <c r="K447" s="141" t="s">
        <v>1366</v>
      </c>
      <c r="L447" s="136" t="s">
        <v>47</v>
      </c>
      <c r="M447" s="136" t="s">
        <v>385</v>
      </c>
      <c r="N447" s="136" t="s">
        <v>34</v>
      </c>
      <c r="O447" s="142" t="s">
        <v>1378</v>
      </c>
      <c r="P447" s="47" t="s">
        <v>1379</v>
      </c>
    </row>
    <row r="448" spans="1:22" s="139" customFormat="1" ht="12.75" customHeight="1">
      <c r="A448" s="136" t="s">
        <v>1365</v>
      </c>
      <c r="B448" s="136" t="s">
        <v>399</v>
      </c>
      <c r="C448" s="94" t="s">
        <v>1380</v>
      </c>
      <c r="D448" s="136" t="s">
        <v>30</v>
      </c>
      <c r="E448" s="136" t="s">
        <v>78</v>
      </c>
      <c r="F448" s="47" t="s">
        <v>2217</v>
      </c>
      <c r="G448" s="136" t="s">
        <v>34</v>
      </c>
      <c r="H448" s="136" t="s">
        <v>44</v>
      </c>
      <c r="I448" s="136" t="s">
        <v>45</v>
      </c>
      <c r="J448" s="136" t="s">
        <v>44</v>
      </c>
      <c r="K448" s="136" t="s">
        <v>568</v>
      </c>
      <c r="L448" s="136" t="s">
        <v>47</v>
      </c>
      <c r="M448" s="136" t="s">
        <v>385</v>
      </c>
      <c r="N448" s="136" t="s">
        <v>41</v>
      </c>
      <c r="O448" s="142" t="s">
        <v>1381</v>
      </c>
      <c r="P448" s="120" t="s">
        <v>1382</v>
      </c>
    </row>
    <row r="449" spans="1:22" s="139" customFormat="1" ht="12.75" customHeight="1">
      <c r="A449" s="136" t="s">
        <v>1365</v>
      </c>
      <c r="B449" s="136" t="s">
        <v>399</v>
      </c>
      <c r="C449" s="94" t="s">
        <v>1380</v>
      </c>
      <c r="D449" s="136" t="s">
        <v>30</v>
      </c>
      <c r="E449" s="136" t="s">
        <v>78</v>
      </c>
      <c r="F449" s="47" t="s">
        <v>2217</v>
      </c>
      <c r="G449" s="136" t="s">
        <v>34</v>
      </c>
      <c r="H449" s="136" t="s">
        <v>44</v>
      </c>
      <c r="I449" s="136" t="s">
        <v>45</v>
      </c>
      <c r="J449" s="136" t="s">
        <v>44</v>
      </c>
      <c r="K449" s="136" t="s">
        <v>568</v>
      </c>
      <c r="L449" s="136" t="s">
        <v>47</v>
      </c>
      <c r="M449" s="136" t="s">
        <v>385</v>
      </c>
      <c r="N449" s="136" t="s">
        <v>41</v>
      </c>
      <c r="O449" s="115" t="s">
        <v>1381</v>
      </c>
      <c r="P449" s="120" t="s">
        <v>1383</v>
      </c>
    </row>
    <row r="450" spans="1:22" s="139" customFormat="1" ht="12.75" customHeight="1">
      <c r="A450" s="136" t="s">
        <v>1365</v>
      </c>
      <c r="B450" s="136" t="s">
        <v>399</v>
      </c>
      <c r="C450" s="94" t="s">
        <v>1385</v>
      </c>
      <c r="D450" s="136" t="s">
        <v>30</v>
      </c>
      <c r="E450" s="136" t="s">
        <v>1386</v>
      </c>
      <c r="F450" s="47" t="s">
        <v>2227</v>
      </c>
      <c r="G450" s="136" t="s">
        <v>34</v>
      </c>
      <c r="H450" s="136" t="s">
        <v>44</v>
      </c>
      <c r="I450" s="136" t="s">
        <v>45</v>
      </c>
      <c r="J450" s="136" t="s">
        <v>44</v>
      </c>
      <c r="K450" s="136" t="s">
        <v>568</v>
      </c>
      <c r="L450" s="136" t="s">
        <v>47</v>
      </c>
      <c r="M450" s="136" t="s">
        <v>385</v>
      </c>
      <c r="N450" s="136" t="s">
        <v>41</v>
      </c>
      <c r="O450" s="142" t="s">
        <v>1381</v>
      </c>
      <c r="P450" s="120"/>
    </row>
    <row r="451" spans="1:22" s="139" customFormat="1" ht="12.75" customHeight="1">
      <c r="A451" s="136" t="s">
        <v>1365</v>
      </c>
      <c r="B451" s="136" t="s">
        <v>399</v>
      </c>
      <c r="C451" s="136" t="s">
        <v>29</v>
      </c>
      <c r="D451" s="136" t="s">
        <v>30</v>
      </c>
      <c r="E451" s="136" t="s">
        <v>681</v>
      </c>
      <c r="F451" s="136" t="s">
        <v>681</v>
      </c>
      <c r="G451" s="136" t="s">
        <v>34</v>
      </c>
      <c r="H451" s="136" t="s">
        <v>44</v>
      </c>
      <c r="I451" s="136" t="s">
        <v>45</v>
      </c>
      <c r="J451" s="136" t="s">
        <v>34</v>
      </c>
      <c r="K451" s="136" t="s">
        <v>568</v>
      </c>
      <c r="L451" s="136" t="s">
        <v>47</v>
      </c>
      <c r="M451" s="136" t="s">
        <v>385</v>
      </c>
      <c r="N451" s="47" t="s">
        <v>41</v>
      </c>
      <c r="O451" s="115" t="s">
        <v>2041</v>
      </c>
      <c r="P451" s="120" t="s">
        <v>1387</v>
      </c>
    </row>
    <row r="452" spans="1:22" s="139" customFormat="1" ht="12.75" customHeight="1">
      <c r="A452" s="136" t="s">
        <v>1365</v>
      </c>
      <c r="B452" s="136" t="s">
        <v>399</v>
      </c>
      <c r="C452" s="136" t="s">
        <v>29</v>
      </c>
      <c r="D452" s="136" t="s">
        <v>30</v>
      </c>
      <c r="E452" s="136" t="s">
        <v>535</v>
      </c>
      <c r="F452" s="136" t="s">
        <v>535</v>
      </c>
      <c r="G452" s="136" t="s">
        <v>34</v>
      </c>
      <c r="H452" s="136" t="s">
        <v>44</v>
      </c>
      <c r="I452" s="136" t="s">
        <v>45</v>
      </c>
      <c r="J452" s="136" t="s">
        <v>34</v>
      </c>
      <c r="K452" s="136" t="s">
        <v>568</v>
      </c>
      <c r="L452" s="136" t="s">
        <v>47</v>
      </c>
      <c r="M452" s="136" t="s">
        <v>385</v>
      </c>
      <c r="N452" s="47" t="s">
        <v>41</v>
      </c>
      <c r="O452" s="115" t="s">
        <v>2041</v>
      </c>
      <c r="P452" s="120" t="s">
        <v>1387</v>
      </c>
    </row>
    <row r="453" spans="1:22" s="139" customFormat="1" ht="12.75" customHeight="1">
      <c r="A453" s="136" t="s">
        <v>1365</v>
      </c>
      <c r="B453" s="136" t="s">
        <v>399</v>
      </c>
      <c r="C453" s="136" t="s">
        <v>29</v>
      </c>
      <c r="D453" s="136" t="s">
        <v>30</v>
      </c>
      <c r="E453" s="136" t="s">
        <v>1390</v>
      </c>
      <c r="F453" s="136" t="s">
        <v>1390</v>
      </c>
      <c r="G453" s="136" t="s">
        <v>34</v>
      </c>
      <c r="H453" s="136" t="s">
        <v>44</v>
      </c>
      <c r="I453" s="136" t="s">
        <v>45</v>
      </c>
      <c r="J453" s="136" t="s">
        <v>34</v>
      </c>
      <c r="K453" s="136" t="s">
        <v>568</v>
      </c>
      <c r="L453" s="136" t="s">
        <v>47</v>
      </c>
      <c r="M453" s="136" t="s">
        <v>385</v>
      </c>
      <c r="N453" s="47" t="s">
        <v>41</v>
      </c>
      <c r="O453" s="115" t="s">
        <v>2041</v>
      </c>
      <c r="P453" s="120" t="s">
        <v>1387</v>
      </c>
    </row>
    <row r="454" spans="1:22" s="139" customFormat="1" ht="12.75" customHeight="1">
      <c r="A454" s="136" t="s">
        <v>1365</v>
      </c>
      <c r="B454" s="136" t="s">
        <v>399</v>
      </c>
      <c r="C454" s="136" t="s">
        <v>29</v>
      </c>
      <c r="D454" s="136" t="s">
        <v>30</v>
      </c>
      <c r="E454" s="136" t="s">
        <v>1391</v>
      </c>
      <c r="F454" s="47" t="s">
        <v>2251</v>
      </c>
      <c r="G454" s="136" t="s">
        <v>34</v>
      </c>
      <c r="H454" s="136" t="s">
        <v>44</v>
      </c>
      <c r="I454" s="136" t="s">
        <v>45</v>
      </c>
      <c r="J454" s="136" t="s">
        <v>34</v>
      </c>
      <c r="K454" s="136" t="s">
        <v>568</v>
      </c>
      <c r="L454" s="136" t="s">
        <v>47</v>
      </c>
      <c r="M454" s="136" t="s">
        <v>385</v>
      </c>
      <c r="N454" s="47" t="s">
        <v>41</v>
      </c>
      <c r="O454" s="115" t="s">
        <v>2041</v>
      </c>
      <c r="P454" s="120" t="s">
        <v>1387</v>
      </c>
    </row>
    <row r="455" spans="1:22" s="139" customFormat="1" ht="12.75" customHeight="1">
      <c r="A455" s="136" t="s">
        <v>1365</v>
      </c>
      <c r="B455" s="136" t="s">
        <v>399</v>
      </c>
      <c r="C455" s="136" t="s">
        <v>41</v>
      </c>
      <c r="D455" s="136" t="s">
        <v>30</v>
      </c>
      <c r="E455" s="136" t="s">
        <v>691</v>
      </c>
      <c r="F455" s="136" t="s">
        <v>691</v>
      </c>
      <c r="G455" s="136" t="s">
        <v>34</v>
      </c>
      <c r="H455" s="136" t="s">
        <v>34</v>
      </c>
      <c r="I455" s="136" t="s">
        <v>45</v>
      </c>
      <c r="J455" s="136" t="s">
        <v>33</v>
      </c>
      <c r="K455" s="136" t="s">
        <v>568</v>
      </c>
      <c r="L455" s="136" t="s">
        <v>47</v>
      </c>
      <c r="M455" s="136" t="s">
        <v>385</v>
      </c>
      <c r="N455" s="47" t="s">
        <v>41</v>
      </c>
      <c r="O455" s="142" t="s">
        <v>694</v>
      </c>
      <c r="P455" s="120"/>
      <c r="R455" s="49"/>
      <c r="S455" s="49"/>
      <c r="T455" s="49"/>
      <c r="U455" s="49"/>
      <c r="V455" s="49"/>
    </row>
    <row r="456" spans="1:22" s="139" customFormat="1" ht="12.75" customHeight="1">
      <c r="A456" s="136" t="s">
        <v>1365</v>
      </c>
      <c r="B456" s="136" t="s">
        <v>399</v>
      </c>
      <c r="C456" s="136" t="s">
        <v>41</v>
      </c>
      <c r="D456" s="136" t="s">
        <v>30</v>
      </c>
      <c r="E456" s="136" t="s">
        <v>695</v>
      </c>
      <c r="F456" s="136" t="s">
        <v>696</v>
      </c>
      <c r="G456" s="136" t="s">
        <v>34</v>
      </c>
      <c r="H456" s="136" t="s">
        <v>34</v>
      </c>
      <c r="I456" s="136" t="s">
        <v>45</v>
      </c>
      <c r="J456" s="136" t="s">
        <v>33</v>
      </c>
      <c r="K456" s="136" t="s">
        <v>568</v>
      </c>
      <c r="L456" s="136" t="s">
        <v>47</v>
      </c>
      <c r="M456" s="136" t="s">
        <v>385</v>
      </c>
      <c r="N456" s="47" t="s">
        <v>41</v>
      </c>
      <c r="O456" s="142" t="s">
        <v>694</v>
      </c>
      <c r="P456" s="120"/>
      <c r="R456" s="49"/>
      <c r="S456" s="49"/>
      <c r="T456" s="49"/>
      <c r="U456" s="49"/>
      <c r="V456" s="49"/>
    </row>
    <row r="457" spans="1:22" s="139" customFormat="1" ht="12.75" customHeight="1">
      <c r="A457" s="136" t="s">
        <v>1365</v>
      </c>
      <c r="B457" s="136" t="s">
        <v>399</v>
      </c>
      <c r="C457" s="136" t="s">
        <v>41</v>
      </c>
      <c r="D457" s="136" t="s">
        <v>30</v>
      </c>
      <c r="E457" s="136" t="s">
        <v>697</v>
      </c>
      <c r="F457" s="136" t="s">
        <v>697</v>
      </c>
      <c r="G457" s="136" t="s">
        <v>34</v>
      </c>
      <c r="H457" s="136" t="s">
        <v>34</v>
      </c>
      <c r="I457" s="136" t="s">
        <v>45</v>
      </c>
      <c r="J457" s="136" t="s">
        <v>33</v>
      </c>
      <c r="K457" s="136" t="s">
        <v>568</v>
      </c>
      <c r="L457" s="136" t="s">
        <v>47</v>
      </c>
      <c r="M457" s="136" t="s">
        <v>385</v>
      </c>
      <c r="N457" s="47" t="s">
        <v>41</v>
      </c>
      <c r="O457" s="142" t="s">
        <v>694</v>
      </c>
      <c r="P457" s="120"/>
      <c r="R457" s="49"/>
      <c r="S457" s="49"/>
      <c r="T457" s="49"/>
      <c r="U457" s="49"/>
      <c r="V457" s="49"/>
    </row>
    <row r="458" spans="1:22" s="139" customFormat="1" ht="12.75" customHeight="1">
      <c r="A458" s="136" t="s">
        <v>1365</v>
      </c>
      <c r="B458" s="136" t="s">
        <v>399</v>
      </c>
      <c r="C458" s="136" t="s">
        <v>41</v>
      </c>
      <c r="D458" s="136" t="s">
        <v>30</v>
      </c>
      <c r="E458" s="136" t="s">
        <v>699</v>
      </c>
      <c r="F458" s="47" t="s">
        <v>2195</v>
      </c>
      <c r="G458" s="136" t="s">
        <v>34</v>
      </c>
      <c r="H458" s="136" t="s">
        <v>34</v>
      </c>
      <c r="I458" s="136" t="s">
        <v>45</v>
      </c>
      <c r="J458" s="136" t="s">
        <v>33</v>
      </c>
      <c r="K458" s="136" t="s">
        <v>568</v>
      </c>
      <c r="L458" s="136" t="s">
        <v>47</v>
      </c>
      <c r="M458" s="136" t="s">
        <v>385</v>
      </c>
      <c r="N458" s="47" t="s">
        <v>41</v>
      </c>
      <c r="O458" s="142" t="s">
        <v>694</v>
      </c>
      <c r="P458" s="120"/>
      <c r="R458" s="49"/>
      <c r="S458" s="49"/>
      <c r="T458" s="49"/>
      <c r="U458" s="49"/>
      <c r="V458" s="49"/>
    </row>
    <row r="459" spans="1:22" s="139" customFormat="1" ht="12.75" customHeight="1">
      <c r="A459" s="136" t="s">
        <v>1365</v>
      </c>
      <c r="B459" s="136" t="s">
        <v>399</v>
      </c>
      <c r="C459" s="136" t="s">
        <v>41</v>
      </c>
      <c r="D459" s="136" t="s">
        <v>30</v>
      </c>
      <c r="E459" s="136" t="s">
        <v>252</v>
      </c>
      <c r="F459" s="136" t="s">
        <v>252</v>
      </c>
      <c r="G459" s="136" t="s">
        <v>34</v>
      </c>
      <c r="H459" s="136" t="s">
        <v>34</v>
      </c>
      <c r="I459" s="136" t="s">
        <v>45</v>
      </c>
      <c r="J459" s="136" t="s">
        <v>33</v>
      </c>
      <c r="K459" s="136" t="s">
        <v>568</v>
      </c>
      <c r="L459" s="136" t="s">
        <v>47</v>
      </c>
      <c r="M459" s="136" t="s">
        <v>385</v>
      </c>
      <c r="N459" s="47" t="s">
        <v>41</v>
      </c>
      <c r="O459" s="142" t="s">
        <v>694</v>
      </c>
      <c r="P459" s="120"/>
      <c r="R459" s="49"/>
      <c r="S459" s="49"/>
      <c r="T459" s="49"/>
      <c r="U459" s="49"/>
      <c r="V459" s="49"/>
    </row>
    <row r="460" spans="1:22" s="139" customFormat="1" ht="12.75" customHeight="1">
      <c r="A460" s="136" t="s">
        <v>1365</v>
      </c>
      <c r="B460" s="136" t="s">
        <v>399</v>
      </c>
      <c r="C460" s="136" t="s">
        <v>41</v>
      </c>
      <c r="D460" s="136" t="s">
        <v>30</v>
      </c>
      <c r="E460" s="136" t="s">
        <v>700</v>
      </c>
      <c r="F460" s="136" t="s">
        <v>700</v>
      </c>
      <c r="G460" s="136" t="s">
        <v>34</v>
      </c>
      <c r="H460" s="136" t="s">
        <v>34</v>
      </c>
      <c r="I460" s="136" t="s">
        <v>45</v>
      </c>
      <c r="J460" s="136" t="s">
        <v>33</v>
      </c>
      <c r="K460" s="136" t="s">
        <v>568</v>
      </c>
      <c r="L460" s="136" t="s">
        <v>47</v>
      </c>
      <c r="M460" s="136" t="s">
        <v>385</v>
      </c>
      <c r="N460" s="47" t="s">
        <v>41</v>
      </c>
      <c r="O460" s="142" t="s">
        <v>694</v>
      </c>
      <c r="P460" s="120"/>
      <c r="R460" s="49"/>
      <c r="S460" s="49"/>
      <c r="T460" s="49"/>
      <c r="U460" s="49"/>
      <c r="V460" s="49"/>
    </row>
    <row r="461" spans="1:22" s="139" customFormat="1" ht="12.75" customHeight="1">
      <c r="A461" s="136" t="s">
        <v>1365</v>
      </c>
      <c r="B461" s="136" t="s">
        <v>399</v>
      </c>
      <c r="C461" s="136" t="s">
        <v>41</v>
      </c>
      <c r="D461" s="136" t="s">
        <v>30</v>
      </c>
      <c r="E461" s="136" t="s">
        <v>705</v>
      </c>
      <c r="F461" s="136" t="s">
        <v>706</v>
      </c>
      <c r="G461" s="136" t="s">
        <v>34</v>
      </c>
      <c r="H461" s="136" t="s">
        <v>34</v>
      </c>
      <c r="I461" s="136" t="s">
        <v>45</v>
      </c>
      <c r="J461" s="136" t="s">
        <v>33</v>
      </c>
      <c r="K461" s="136" t="s">
        <v>568</v>
      </c>
      <c r="L461" s="136" t="s">
        <v>47</v>
      </c>
      <c r="M461" s="136" t="s">
        <v>385</v>
      </c>
      <c r="N461" s="47" t="s">
        <v>41</v>
      </c>
      <c r="O461" s="142" t="s">
        <v>694</v>
      </c>
      <c r="P461" s="120"/>
      <c r="R461" s="49"/>
      <c r="S461" s="49"/>
      <c r="T461" s="49"/>
      <c r="U461" s="49"/>
      <c r="V461" s="49"/>
    </row>
    <row r="462" spans="1:22" s="139" customFormat="1" ht="12.75" customHeight="1">
      <c r="A462" s="136" t="s">
        <v>1365</v>
      </c>
      <c r="B462" s="136" t="s">
        <v>399</v>
      </c>
      <c r="C462" s="136" t="s">
        <v>41</v>
      </c>
      <c r="D462" s="136" t="s">
        <v>30</v>
      </c>
      <c r="E462" s="136" t="s">
        <v>108</v>
      </c>
      <c r="F462" s="136" t="s">
        <v>108</v>
      </c>
      <c r="G462" s="136" t="s">
        <v>34</v>
      </c>
      <c r="H462" s="136" t="s">
        <v>34</v>
      </c>
      <c r="I462" s="136" t="s">
        <v>45</v>
      </c>
      <c r="J462" s="136" t="s">
        <v>33</v>
      </c>
      <c r="K462" s="136" t="s">
        <v>568</v>
      </c>
      <c r="L462" s="136" t="s">
        <v>47</v>
      </c>
      <c r="M462" s="136" t="s">
        <v>385</v>
      </c>
      <c r="N462" s="47" t="s">
        <v>41</v>
      </c>
      <c r="O462" s="142" t="s">
        <v>694</v>
      </c>
      <c r="P462" s="120"/>
      <c r="R462" s="49"/>
      <c r="S462" s="49"/>
      <c r="T462" s="49"/>
      <c r="U462" s="49"/>
      <c r="V462" s="49"/>
    </row>
    <row r="463" spans="1:22" s="139" customFormat="1" ht="12.75" customHeight="1">
      <c r="A463" s="136" t="s">
        <v>1365</v>
      </c>
      <c r="B463" s="136" t="s">
        <v>399</v>
      </c>
      <c r="C463" s="136" t="s">
        <v>41</v>
      </c>
      <c r="D463" s="136" t="s">
        <v>30</v>
      </c>
      <c r="E463" s="136" t="s">
        <v>710</v>
      </c>
      <c r="F463" s="136" t="s">
        <v>710</v>
      </c>
      <c r="G463" s="136" t="s">
        <v>34</v>
      </c>
      <c r="H463" s="136" t="s">
        <v>34</v>
      </c>
      <c r="I463" s="136" t="s">
        <v>45</v>
      </c>
      <c r="J463" s="136" t="s">
        <v>33</v>
      </c>
      <c r="K463" s="136" t="s">
        <v>568</v>
      </c>
      <c r="L463" s="136" t="s">
        <v>47</v>
      </c>
      <c r="M463" s="136" t="s">
        <v>385</v>
      </c>
      <c r="N463" s="47" t="s">
        <v>41</v>
      </c>
      <c r="O463" s="142" t="s">
        <v>694</v>
      </c>
      <c r="P463" s="120"/>
      <c r="R463" s="49"/>
      <c r="S463" s="49"/>
      <c r="T463" s="49"/>
      <c r="U463" s="49"/>
      <c r="V463" s="49"/>
    </row>
    <row r="464" spans="1:22" s="139" customFormat="1" ht="12.75" customHeight="1">
      <c r="A464" s="136" t="s">
        <v>1365</v>
      </c>
      <c r="B464" s="136" t="s">
        <v>399</v>
      </c>
      <c r="C464" s="136" t="s">
        <v>93</v>
      </c>
      <c r="D464" s="136" t="s">
        <v>140</v>
      </c>
      <c r="E464" s="136" t="s">
        <v>1397</v>
      </c>
      <c r="F464" s="47" t="s">
        <v>2219</v>
      </c>
      <c r="G464" s="136" t="s">
        <v>34</v>
      </c>
      <c r="H464" s="136" t="s">
        <v>34</v>
      </c>
      <c r="I464" s="136" t="s">
        <v>45</v>
      </c>
      <c r="J464" s="136" t="s">
        <v>44</v>
      </c>
      <c r="K464" s="136" t="s">
        <v>568</v>
      </c>
      <c r="L464" s="136" t="s">
        <v>47</v>
      </c>
      <c r="M464" s="136" t="s">
        <v>385</v>
      </c>
      <c r="N464" s="136" t="s">
        <v>41</v>
      </c>
      <c r="O464" s="142" t="s">
        <v>1351</v>
      </c>
      <c r="P464" s="120" t="s">
        <v>1355</v>
      </c>
      <c r="R464" s="49"/>
      <c r="S464" s="49"/>
      <c r="T464" s="49"/>
      <c r="U464" s="49"/>
      <c r="V464" s="49"/>
    </row>
    <row r="465" spans="1:22" s="139" customFormat="1" ht="12.75" customHeight="1">
      <c r="A465" s="136" t="s">
        <v>1365</v>
      </c>
      <c r="B465" s="136" t="s">
        <v>399</v>
      </c>
      <c r="C465" s="136" t="s">
        <v>41</v>
      </c>
      <c r="D465" s="136" t="s">
        <v>41</v>
      </c>
      <c r="E465" s="136" t="s">
        <v>1399</v>
      </c>
      <c r="F465" s="47" t="s">
        <v>2264</v>
      </c>
      <c r="G465" s="136" t="s">
        <v>34</v>
      </c>
      <c r="H465" s="136" t="s">
        <v>34</v>
      </c>
      <c r="I465" s="136" t="s">
        <v>45</v>
      </c>
      <c r="J465" s="136" t="s">
        <v>44</v>
      </c>
      <c r="K465" s="136" t="s">
        <v>568</v>
      </c>
      <c r="L465" s="136" t="s">
        <v>47</v>
      </c>
      <c r="M465" s="136" t="s">
        <v>385</v>
      </c>
      <c r="N465" s="136" t="s">
        <v>41</v>
      </c>
      <c r="O465" s="142" t="s">
        <v>1351</v>
      </c>
      <c r="P465" s="120" t="s">
        <v>1355</v>
      </c>
      <c r="R465" s="49"/>
      <c r="S465" s="49"/>
      <c r="T465" s="49"/>
      <c r="U465" s="49"/>
      <c r="V465" s="49"/>
    </row>
    <row r="466" spans="1:22" s="139" customFormat="1" ht="12.75" customHeight="1">
      <c r="A466" s="136" t="s">
        <v>1365</v>
      </c>
      <c r="B466" s="136" t="s">
        <v>399</v>
      </c>
      <c r="C466" s="136" t="s">
        <v>93</v>
      </c>
      <c r="D466" s="136" t="s">
        <v>94</v>
      </c>
      <c r="E466" s="136" t="s">
        <v>1400</v>
      </c>
      <c r="F466" s="47" t="s">
        <v>2222</v>
      </c>
      <c r="G466" s="136" t="s">
        <v>34</v>
      </c>
      <c r="H466" s="136" t="s">
        <v>34</v>
      </c>
      <c r="I466" s="136" t="s">
        <v>45</v>
      </c>
      <c r="J466" s="136" t="s">
        <v>44</v>
      </c>
      <c r="K466" s="136" t="s">
        <v>568</v>
      </c>
      <c r="L466" s="136" t="s">
        <v>47</v>
      </c>
      <c r="M466" s="136" t="s">
        <v>385</v>
      </c>
      <c r="N466" s="136" t="s">
        <v>41</v>
      </c>
      <c r="O466" s="142" t="s">
        <v>1351</v>
      </c>
      <c r="P466" s="120" t="s">
        <v>1355</v>
      </c>
    </row>
    <row r="467" spans="1:22" s="139" customFormat="1" ht="12.75" customHeight="1">
      <c r="A467" s="136" t="s">
        <v>1365</v>
      </c>
      <c r="B467" s="136" t="s">
        <v>399</v>
      </c>
      <c r="C467" s="136" t="s">
        <v>41</v>
      </c>
      <c r="D467" s="136" t="s">
        <v>41</v>
      </c>
      <c r="E467" s="136" t="s">
        <v>1401</v>
      </c>
      <c r="F467" s="47" t="s">
        <v>2194</v>
      </c>
      <c r="G467" s="136" t="s">
        <v>34</v>
      </c>
      <c r="H467" s="136" t="s">
        <v>34</v>
      </c>
      <c r="I467" s="136" t="s">
        <v>45</v>
      </c>
      <c r="J467" s="136" t="s">
        <v>44</v>
      </c>
      <c r="K467" s="136" t="s">
        <v>568</v>
      </c>
      <c r="L467" s="136" t="s">
        <v>47</v>
      </c>
      <c r="M467" s="136" t="s">
        <v>385</v>
      </c>
      <c r="N467" s="136" t="s">
        <v>41</v>
      </c>
      <c r="O467" s="142" t="s">
        <v>1351</v>
      </c>
      <c r="P467" s="120" t="s">
        <v>1355</v>
      </c>
    </row>
    <row r="468" spans="1:22" s="139" customFormat="1" ht="12.75" customHeight="1">
      <c r="A468" s="136" t="s">
        <v>1365</v>
      </c>
      <c r="B468" s="136" t="s">
        <v>399</v>
      </c>
      <c r="C468" s="136" t="s">
        <v>171</v>
      </c>
      <c r="D468" s="136" t="s">
        <v>41</v>
      </c>
      <c r="E468" s="136" t="s">
        <v>1403</v>
      </c>
      <c r="F468" s="47" t="s">
        <v>2207</v>
      </c>
      <c r="G468" s="136" t="s">
        <v>34</v>
      </c>
      <c r="H468" s="136" t="s">
        <v>34</v>
      </c>
      <c r="I468" s="136" t="s">
        <v>45</v>
      </c>
      <c r="J468" s="136" t="s">
        <v>44</v>
      </c>
      <c r="K468" s="136" t="s">
        <v>568</v>
      </c>
      <c r="L468" s="136" t="s">
        <v>47</v>
      </c>
      <c r="M468" s="136" t="s">
        <v>385</v>
      </c>
      <c r="N468" s="136" t="s">
        <v>41</v>
      </c>
      <c r="O468" s="142" t="s">
        <v>1351</v>
      </c>
      <c r="P468" s="120" t="s">
        <v>1355</v>
      </c>
      <c r="Q468" s="49"/>
    </row>
    <row r="469" spans="1:22" s="139" customFormat="1" ht="12.75" customHeight="1">
      <c r="A469" s="136" t="s">
        <v>1365</v>
      </c>
      <c r="B469" s="136" t="s">
        <v>399</v>
      </c>
      <c r="C469" s="136" t="s">
        <v>158</v>
      </c>
      <c r="D469" s="136" t="s">
        <v>41</v>
      </c>
      <c r="E469" s="136" t="s">
        <v>1404</v>
      </c>
      <c r="F469" s="47" t="s">
        <v>2206</v>
      </c>
      <c r="G469" s="136" t="s">
        <v>34</v>
      </c>
      <c r="H469" s="136" t="s">
        <v>34</v>
      </c>
      <c r="I469" s="136" t="s">
        <v>45</v>
      </c>
      <c r="J469" s="136" t="s">
        <v>44</v>
      </c>
      <c r="K469" s="136" t="s">
        <v>568</v>
      </c>
      <c r="L469" s="136" t="s">
        <v>47</v>
      </c>
      <c r="M469" s="136" t="s">
        <v>385</v>
      </c>
      <c r="N469" s="136" t="s">
        <v>41</v>
      </c>
      <c r="O469" s="142" t="s">
        <v>1351</v>
      </c>
      <c r="P469" s="120" t="s">
        <v>1355</v>
      </c>
      <c r="Q469" s="49"/>
    </row>
    <row r="470" spans="1:22" s="139" customFormat="1" ht="12.75" customHeight="1">
      <c r="A470" s="136" t="s">
        <v>1365</v>
      </c>
      <c r="B470" s="136" t="s">
        <v>399</v>
      </c>
      <c r="C470" s="136" t="s">
        <v>171</v>
      </c>
      <c r="D470" s="136" t="s">
        <v>41</v>
      </c>
      <c r="E470" s="136" t="s">
        <v>1406</v>
      </c>
      <c r="F470" s="47" t="s">
        <v>2232</v>
      </c>
      <c r="G470" s="136" t="s">
        <v>34</v>
      </c>
      <c r="H470" s="136" t="s">
        <v>34</v>
      </c>
      <c r="I470" s="136" t="s">
        <v>45</v>
      </c>
      <c r="J470" s="136" t="s">
        <v>44</v>
      </c>
      <c r="K470" s="136" t="s">
        <v>568</v>
      </c>
      <c r="L470" s="136" t="s">
        <v>47</v>
      </c>
      <c r="M470" s="136" t="s">
        <v>385</v>
      </c>
      <c r="N470" s="136" t="s">
        <v>41</v>
      </c>
      <c r="O470" s="142" t="s">
        <v>1351</v>
      </c>
      <c r="P470" s="120" t="s">
        <v>1355</v>
      </c>
    </row>
    <row r="471" spans="1:22" s="139" customFormat="1" ht="12.75" customHeight="1">
      <c r="A471" s="136" t="s">
        <v>1365</v>
      </c>
      <c r="B471" s="136" t="s">
        <v>399</v>
      </c>
      <c r="C471" s="136" t="s">
        <v>158</v>
      </c>
      <c r="D471" s="136" t="s">
        <v>41</v>
      </c>
      <c r="E471" s="136" t="s">
        <v>1407</v>
      </c>
      <c r="F471" s="47" t="s">
        <v>2233</v>
      </c>
      <c r="G471" s="136" t="s">
        <v>34</v>
      </c>
      <c r="H471" s="136" t="s">
        <v>34</v>
      </c>
      <c r="I471" s="136" t="s">
        <v>45</v>
      </c>
      <c r="J471" s="136" t="s">
        <v>44</v>
      </c>
      <c r="K471" s="136" t="s">
        <v>568</v>
      </c>
      <c r="L471" s="136" t="s">
        <v>47</v>
      </c>
      <c r="M471" s="136" t="s">
        <v>385</v>
      </c>
      <c r="N471" s="136" t="s">
        <v>41</v>
      </c>
      <c r="O471" s="142" t="s">
        <v>1351</v>
      </c>
      <c r="P471" s="120" t="s">
        <v>1355</v>
      </c>
    </row>
    <row r="472" spans="1:22" s="139" customFormat="1" ht="12.75" customHeight="1">
      <c r="A472" s="136" t="s">
        <v>1365</v>
      </c>
      <c r="B472" s="136" t="s">
        <v>399</v>
      </c>
      <c r="C472" s="136" t="s">
        <v>41</v>
      </c>
      <c r="D472" s="136" t="s">
        <v>41</v>
      </c>
      <c r="E472" s="136" t="s">
        <v>1409</v>
      </c>
      <c r="F472" s="47" t="s">
        <v>2205</v>
      </c>
      <c r="G472" s="136" t="s">
        <v>34</v>
      </c>
      <c r="H472" s="136" t="s">
        <v>34</v>
      </c>
      <c r="I472" s="136" t="s">
        <v>45</v>
      </c>
      <c r="J472" s="136" t="s">
        <v>44</v>
      </c>
      <c r="K472" s="136" t="s">
        <v>568</v>
      </c>
      <c r="L472" s="136" t="s">
        <v>47</v>
      </c>
      <c r="M472" s="136" t="s">
        <v>385</v>
      </c>
      <c r="N472" s="136" t="s">
        <v>41</v>
      </c>
      <c r="O472" s="142" t="s">
        <v>1351</v>
      </c>
      <c r="P472" s="120" t="s">
        <v>1355</v>
      </c>
    </row>
    <row r="473" spans="1:22" s="139" customFormat="1" ht="12.75" customHeight="1">
      <c r="A473" s="136" t="s">
        <v>1365</v>
      </c>
      <c r="B473" s="136" t="s">
        <v>399</v>
      </c>
      <c r="C473" s="136" t="s">
        <v>149</v>
      </c>
      <c r="D473" s="136" t="s">
        <v>41</v>
      </c>
      <c r="E473" s="136" t="s">
        <v>151</v>
      </c>
      <c r="F473" s="47" t="s">
        <v>2200</v>
      </c>
      <c r="G473" s="136" t="s">
        <v>34</v>
      </c>
      <c r="H473" s="136" t="s">
        <v>34</v>
      </c>
      <c r="I473" s="136" t="s">
        <v>45</v>
      </c>
      <c r="J473" s="136" t="s">
        <v>44</v>
      </c>
      <c r="K473" s="136" t="s">
        <v>568</v>
      </c>
      <c r="L473" s="136" t="s">
        <v>47</v>
      </c>
      <c r="M473" s="136" t="s">
        <v>385</v>
      </c>
      <c r="N473" s="136" t="s">
        <v>41</v>
      </c>
      <c r="O473" s="142" t="s">
        <v>1351</v>
      </c>
      <c r="P473" s="120" t="s">
        <v>1355</v>
      </c>
    </row>
    <row r="474" spans="1:22" s="139" customFormat="1" ht="12.75" customHeight="1">
      <c r="A474" s="136" t="s">
        <v>1365</v>
      </c>
      <c r="B474" s="136" t="s">
        <v>399</v>
      </c>
      <c r="C474" s="136" t="s">
        <v>149</v>
      </c>
      <c r="D474" s="136" t="s">
        <v>41</v>
      </c>
      <c r="E474" s="136" t="s">
        <v>1412</v>
      </c>
      <c r="F474" s="47" t="s">
        <v>2234</v>
      </c>
      <c r="G474" s="136" t="s">
        <v>34</v>
      </c>
      <c r="H474" s="136" t="s">
        <v>34</v>
      </c>
      <c r="I474" s="136" t="s">
        <v>45</v>
      </c>
      <c r="J474" s="136" t="s">
        <v>44</v>
      </c>
      <c r="K474" s="136" t="s">
        <v>568</v>
      </c>
      <c r="L474" s="136" t="s">
        <v>47</v>
      </c>
      <c r="M474" s="136" t="s">
        <v>385</v>
      </c>
      <c r="N474" s="136" t="s">
        <v>41</v>
      </c>
      <c r="O474" s="142" t="s">
        <v>1351</v>
      </c>
      <c r="P474" s="120" t="s">
        <v>1355</v>
      </c>
      <c r="Q474" s="49"/>
    </row>
    <row r="475" spans="1:22" s="139" customFormat="1" ht="12.75" customHeight="1">
      <c r="A475" s="136" t="s">
        <v>1365</v>
      </c>
      <c r="B475" s="136" t="s">
        <v>399</v>
      </c>
      <c r="C475" s="136" t="s">
        <v>41</v>
      </c>
      <c r="D475" s="136" t="s">
        <v>41</v>
      </c>
      <c r="E475" s="136" t="s">
        <v>1413</v>
      </c>
      <c r="F475" s="136" t="s">
        <v>1414</v>
      </c>
      <c r="G475" s="136" t="s">
        <v>34</v>
      </c>
      <c r="H475" s="136" t="s">
        <v>34</v>
      </c>
      <c r="I475" s="136" t="s">
        <v>45</v>
      </c>
      <c r="J475" s="136" t="s">
        <v>44</v>
      </c>
      <c r="K475" s="136" t="s">
        <v>568</v>
      </c>
      <c r="L475" s="136" t="s">
        <v>47</v>
      </c>
      <c r="M475" s="136" t="s">
        <v>385</v>
      </c>
      <c r="N475" s="136" t="s">
        <v>41</v>
      </c>
      <c r="O475" s="142" t="s">
        <v>1351</v>
      </c>
      <c r="P475" s="120" t="s">
        <v>1355</v>
      </c>
    </row>
    <row r="476" spans="1:22" s="139" customFormat="1" ht="12.75" customHeight="1">
      <c r="A476" s="136" t="s">
        <v>1365</v>
      </c>
      <c r="B476" s="136" t="s">
        <v>399</v>
      </c>
      <c r="C476" s="136" t="s">
        <v>41</v>
      </c>
      <c r="D476" s="136" t="s">
        <v>41</v>
      </c>
      <c r="E476" s="136" t="s">
        <v>1418</v>
      </c>
      <c r="F476" s="136" t="s">
        <v>1419</v>
      </c>
      <c r="G476" s="136" t="s">
        <v>34</v>
      </c>
      <c r="H476" s="136" t="s">
        <v>34</v>
      </c>
      <c r="I476" s="136" t="s">
        <v>45</v>
      </c>
      <c r="J476" s="136" t="s">
        <v>44</v>
      </c>
      <c r="K476" s="136" t="s">
        <v>568</v>
      </c>
      <c r="L476" s="136" t="s">
        <v>47</v>
      </c>
      <c r="M476" s="136" t="s">
        <v>385</v>
      </c>
      <c r="N476" s="136" t="s">
        <v>41</v>
      </c>
      <c r="O476" s="142" t="s">
        <v>1351</v>
      </c>
      <c r="P476" s="120" t="s">
        <v>1355</v>
      </c>
    </row>
    <row r="477" spans="1:22" s="139" customFormat="1" ht="12.75" customHeight="1">
      <c r="A477" s="136" t="s">
        <v>1365</v>
      </c>
      <c r="B477" s="136" t="s">
        <v>399</v>
      </c>
      <c r="C477" s="136" t="s">
        <v>41</v>
      </c>
      <c r="D477" s="136" t="s">
        <v>41</v>
      </c>
      <c r="E477" s="136" t="s">
        <v>1421</v>
      </c>
      <c r="F477" s="136" t="s">
        <v>1422</v>
      </c>
      <c r="G477" s="136" t="s">
        <v>34</v>
      </c>
      <c r="H477" s="136" t="s">
        <v>34</v>
      </c>
      <c r="I477" s="136" t="s">
        <v>45</v>
      </c>
      <c r="J477" s="136" t="s">
        <v>44</v>
      </c>
      <c r="K477" s="136" t="s">
        <v>568</v>
      </c>
      <c r="L477" s="136" t="s">
        <v>47</v>
      </c>
      <c r="M477" s="136" t="s">
        <v>385</v>
      </c>
      <c r="N477" s="136" t="s">
        <v>41</v>
      </c>
      <c r="O477" s="142" t="s">
        <v>1351</v>
      </c>
      <c r="P477" s="120" t="s">
        <v>1355</v>
      </c>
    </row>
    <row r="478" spans="1:22" s="139" customFormat="1" ht="12.75" customHeight="1">
      <c r="A478" s="146" t="s">
        <v>1365</v>
      </c>
      <c r="B478" s="136" t="s">
        <v>399</v>
      </c>
      <c r="C478" s="136" t="s">
        <v>41</v>
      </c>
      <c r="D478" s="136" t="s">
        <v>41</v>
      </c>
      <c r="E478" s="136" t="s">
        <v>1423</v>
      </c>
      <c r="F478" s="136" t="s">
        <v>1424</v>
      </c>
      <c r="G478" s="136" t="s">
        <v>34</v>
      </c>
      <c r="H478" s="136" t="s">
        <v>34</v>
      </c>
      <c r="I478" s="136" t="s">
        <v>45</v>
      </c>
      <c r="J478" s="136" t="s">
        <v>44</v>
      </c>
      <c r="K478" s="136" t="s">
        <v>568</v>
      </c>
      <c r="L478" s="136" t="s">
        <v>47</v>
      </c>
      <c r="M478" s="136" t="s">
        <v>385</v>
      </c>
      <c r="N478" s="136" t="s">
        <v>41</v>
      </c>
      <c r="O478" s="142" t="s">
        <v>1351</v>
      </c>
      <c r="P478" s="120" t="s">
        <v>1355</v>
      </c>
      <c r="R478" s="49"/>
      <c r="S478" s="49"/>
      <c r="T478" s="49"/>
      <c r="U478" s="49"/>
      <c r="V478" s="49"/>
    </row>
    <row r="479" spans="1:22" s="139" customFormat="1" ht="12.75" customHeight="1">
      <c r="A479" s="146" t="s">
        <v>1365</v>
      </c>
      <c r="B479" s="136" t="s">
        <v>399</v>
      </c>
      <c r="C479" s="136" t="s">
        <v>41</v>
      </c>
      <c r="D479" s="136" t="s">
        <v>41</v>
      </c>
      <c r="E479" s="136" t="s">
        <v>1426</v>
      </c>
      <c r="F479" s="136" t="s">
        <v>255</v>
      </c>
      <c r="G479" s="136" t="s">
        <v>34</v>
      </c>
      <c r="H479" s="136" t="s">
        <v>34</v>
      </c>
      <c r="I479" s="136" t="s">
        <v>45</v>
      </c>
      <c r="J479" s="136" t="s">
        <v>44</v>
      </c>
      <c r="K479" s="136" t="s">
        <v>568</v>
      </c>
      <c r="L479" s="136" t="s">
        <v>47</v>
      </c>
      <c r="M479" s="136" t="s">
        <v>385</v>
      </c>
      <c r="N479" s="136" t="s">
        <v>41</v>
      </c>
      <c r="O479" s="142" t="s">
        <v>1351</v>
      </c>
      <c r="P479" s="120" t="s">
        <v>1355</v>
      </c>
      <c r="R479" s="120"/>
      <c r="S479" s="120"/>
      <c r="T479" s="120"/>
      <c r="U479" s="120"/>
      <c r="V479" s="120"/>
    </row>
    <row r="480" spans="1:22" s="139" customFormat="1" ht="12.75" customHeight="1">
      <c r="A480" s="136" t="s">
        <v>1365</v>
      </c>
      <c r="B480" s="136" t="s">
        <v>399</v>
      </c>
      <c r="C480" s="136" t="s">
        <v>41</v>
      </c>
      <c r="D480" s="136" t="s">
        <v>41</v>
      </c>
      <c r="E480" s="136" t="s">
        <v>1427</v>
      </c>
      <c r="F480" s="136" t="s">
        <v>1427</v>
      </c>
      <c r="G480" s="136" t="s">
        <v>34</v>
      </c>
      <c r="H480" s="136" t="s">
        <v>34</v>
      </c>
      <c r="I480" s="136" t="s">
        <v>45</v>
      </c>
      <c r="J480" s="136" t="s">
        <v>44</v>
      </c>
      <c r="K480" s="136" t="s">
        <v>568</v>
      </c>
      <c r="L480" s="136" t="s">
        <v>47</v>
      </c>
      <c r="M480" s="136" t="s">
        <v>385</v>
      </c>
      <c r="N480" s="136" t="s">
        <v>41</v>
      </c>
      <c r="O480" s="142" t="s">
        <v>1351</v>
      </c>
      <c r="P480" s="120" t="s">
        <v>1355</v>
      </c>
      <c r="R480" s="120"/>
      <c r="S480" s="120"/>
      <c r="T480" s="120"/>
      <c r="U480" s="120"/>
      <c r="V480" s="120"/>
    </row>
    <row r="481" spans="1:22" s="139" customFormat="1" ht="12.75" customHeight="1">
      <c r="A481" s="136" t="s">
        <v>1365</v>
      </c>
      <c r="B481" s="136" t="s">
        <v>399</v>
      </c>
      <c r="C481" s="136" t="s">
        <v>41</v>
      </c>
      <c r="D481" s="136" t="s">
        <v>41</v>
      </c>
      <c r="E481" s="136" t="s">
        <v>1429</v>
      </c>
      <c r="F481" s="47" t="s">
        <v>2235</v>
      </c>
      <c r="G481" s="136" t="s">
        <v>34</v>
      </c>
      <c r="H481" s="136" t="s">
        <v>34</v>
      </c>
      <c r="I481" s="136" t="s">
        <v>45</v>
      </c>
      <c r="J481" s="136" t="s">
        <v>44</v>
      </c>
      <c r="K481" s="136" t="s">
        <v>568</v>
      </c>
      <c r="L481" s="136" t="s">
        <v>47</v>
      </c>
      <c r="M481" s="136" t="s">
        <v>385</v>
      </c>
      <c r="N481" s="136" t="s">
        <v>41</v>
      </c>
      <c r="O481" s="142" t="s">
        <v>1351</v>
      </c>
      <c r="P481" s="120" t="s">
        <v>1355</v>
      </c>
    </row>
    <row r="482" spans="1:22" s="139" customFormat="1" ht="12.75" customHeight="1">
      <c r="A482" s="136" t="s">
        <v>1365</v>
      </c>
      <c r="B482" s="136" t="s">
        <v>399</v>
      </c>
      <c r="C482" s="136" t="s">
        <v>41</v>
      </c>
      <c r="D482" s="136" t="s">
        <v>41</v>
      </c>
      <c r="E482" s="136" t="s">
        <v>1430</v>
      </c>
      <c r="F482" s="47" t="s">
        <v>2263</v>
      </c>
      <c r="G482" s="136" t="s">
        <v>34</v>
      </c>
      <c r="H482" s="136" t="s">
        <v>34</v>
      </c>
      <c r="I482" s="136" t="s">
        <v>45</v>
      </c>
      <c r="J482" s="136" t="s">
        <v>44</v>
      </c>
      <c r="K482" s="136" t="s">
        <v>568</v>
      </c>
      <c r="L482" s="136" t="s">
        <v>47</v>
      </c>
      <c r="M482" s="136" t="s">
        <v>385</v>
      </c>
      <c r="N482" s="136" t="s">
        <v>41</v>
      </c>
      <c r="O482" s="142" t="s">
        <v>1351</v>
      </c>
      <c r="P482" s="120" t="s">
        <v>1355</v>
      </c>
    </row>
    <row r="483" spans="1:22" s="139" customFormat="1" ht="12.75" customHeight="1">
      <c r="A483" s="136" t="s">
        <v>1365</v>
      </c>
      <c r="B483" s="136" t="s">
        <v>399</v>
      </c>
      <c r="C483" s="136" t="s">
        <v>41</v>
      </c>
      <c r="D483" s="136" t="s">
        <v>41</v>
      </c>
      <c r="E483" s="136" t="s">
        <v>1431</v>
      </c>
      <c r="F483" s="47" t="s">
        <v>2262</v>
      </c>
      <c r="G483" s="136" t="s">
        <v>34</v>
      </c>
      <c r="H483" s="136" t="s">
        <v>34</v>
      </c>
      <c r="I483" s="136" t="s">
        <v>45</v>
      </c>
      <c r="J483" s="136" t="s">
        <v>44</v>
      </c>
      <c r="K483" s="136" t="s">
        <v>568</v>
      </c>
      <c r="L483" s="136" t="s">
        <v>47</v>
      </c>
      <c r="M483" s="136" t="s">
        <v>385</v>
      </c>
      <c r="N483" s="136" t="s">
        <v>41</v>
      </c>
      <c r="O483" s="142" t="s">
        <v>1351</v>
      </c>
      <c r="P483" s="120" t="s">
        <v>1355</v>
      </c>
    </row>
    <row r="484" spans="1:22" s="139" customFormat="1" ht="12.75" customHeight="1">
      <c r="A484" s="136" t="s">
        <v>1365</v>
      </c>
      <c r="B484" s="136" t="s">
        <v>399</v>
      </c>
      <c r="C484" s="136" t="s">
        <v>162</v>
      </c>
      <c r="D484" s="47" t="s">
        <v>30</v>
      </c>
      <c r="E484" s="136" t="s">
        <v>163</v>
      </c>
      <c r="F484" s="47" t="s">
        <v>2204</v>
      </c>
      <c r="G484" s="136" t="s">
        <v>34</v>
      </c>
      <c r="H484" s="136" t="s">
        <v>34</v>
      </c>
      <c r="I484" s="136" t="s">
        <v>45</v>
      </c>
      <c r="J484" s="136" t="s">
        <v>44</v>
      </c>
      <c r="K484" s="136" t="s">
        <v>568</v>
      </c>
      <c r="L484" s="136" t="s">
        <v>47</v>
      </c>
      <c r="M484" s="136" t="s">
        <v>385</v>
      </c>
      <c r="N484" s="136" t="s">
        <v>41</v>
      </c>
      <c r="O484" s="142" t="s">
        <v>1351</v>
      </c>
      <c r="P484" s="120" t="s">
        <v>1355</v>
      </c>
    </row>
    <row r="485" spans="1:22" s="139" customFormat="1" ht="12.75" customHeight="1">
      <c r="A485" s="136" t="s">
        <v>1365</v>
      </c>
      <c r="B485" s="136" t="s">
        <v>399</v>
      </c>
      <c r="C485" s="136" t="s">
        <v>41</v>
      </c>
      <c r="D485" s="136" t="s">
        <v>41</v>
      </c>
      <c r="E485" s="136" t="s">
        <v>1433</v>
      </c>
      <c r="F485" s="47" t="s">
        <v>2261</v>
      </c>
      <c r="G485" s="136" t="s">
        <v>34</v>
      </c>
      <c r="H485" s="136" t="s">
        <v>34</v>
      </c>
      <c r="I485" s="136" t="s">
        <v>45</v>
      </c>
      <c r="J485" s="136" t="s">
        <v>44</v>
      </c>
      <c r="K485" s="136" t="s">
        <v>568</v>
      </c>
      <c r="L485" s="136" t="s">
        <v>47</v>
      </c>
      <c r="M485" s="136" t="s">
        <v>385</v>
      </c>
      <c r="N485" s="136" t="s">
        <v>41</v>
      </c>
      <c r="O485" s="142" t="s">
        <v>1351</v>
      </c>
      <c r="P485" s="120" t="s">
        <v>1355</v>
      </c>
    </row>
    <row r="486" spans="1:22" s="139" customFormat="1" ht="12.75" customHeight="1">
      <c r="A486" s="136" t="s">
        <v>1365</v>
      </c>
      <c r="B486" s="136" t="s">
        <v>399</v>
      </c>
      <c r="C486" s="94" t="s">
        <v>29</v>
      </c>
      <c r="D486" s="136" t="s">
        <v>30</v>
      </c>
      <c r="E486" s="136" t="s">
        <v>554</v>
      </c>
      <c r="F486" s="47" t="s">
        <v>2251</v>
      </c>
      <c r="G486" s="136" t="s">
        <v>34</v>
      </c>
      <c r="H486" s="136" t="s">
        <v>44</v>
      </c>
      <c r="I486" s="136" t="s">
        <v>45</v>
      </c>
      <c r="J486" s="136" t="s">
        <v>34</v>
      </c>
      <c r="K486" s="141" t="s">
        <v>1323</v>
      </c>
      <c r="L486" s="136" t="s">
        <v>47</v>
      </c>
      <c r="M486" s="136" t="s">
        <v>385</v>
      </c>
      <c r="N486" s="136" t="s">
        <v>41</v>
      </c>
      <c r="O486" s="142" t="s">
        <v>726</v>
      </c>
      <c r="P486" s="120" t="s">
        <v>1363</v>
      </c>
    </row>
    <row r="487" spans="1:22" s="139" customFormat="1" ht="12.75" customHeight="1">
      <c r="A487" s="146" t="s">
        <v>1365</v>
      </c>
      <c r="B487" s="136" t="s">
        <v>399</v>
      </c>
      <c r="C487" s="136" t="s">
        <v>728</v>
      </c>
      <c r="D487" s="136" t="s">
        <v>30</v>
      </c>
      <c r="E487" s="136" t="s">
        <v>554</v>
      </c>
      <c r="F487" s="47" t="s">
        <v>2244</v>
      </c>
      <c r="G487" s="136" t="s">
        <v>34</v>
      </c>
      <c r="H487" s="136" t="s">
        <v>44</v>
      </c>
      <c r="I487" s="136" t="s">
        <v>45</v>
      </c>
      <c r="J487" s="136" t="s">
        <v>34</v>
      </c>
      <c r="K487" s="141" t="s">
        <v>1366</v>
      </c>
      <c r="L487" s="136" t="s">
        <v>47</v>
      </c>
      <c r="M487" s="136" t="s">
        <v>385</v>
      </c>
      <c r="N487" s="136" t="s">
        <v>41</v>
      </c>
      <c r="O487" s="142" t="s">
        <v>729</v>
      </c>
      <c r="P487" s="120" t="s">
        <v>1363</v>
      </c>
      <c r="R487" s="49"/>
      <c r="S487" s="49"/>
      <c r="T487" s="49"/>
      <c r="U487" s="49"/>
      <c r="V487" s="49"/>
    </row>
    <row r="488" spans="1:22" s="139" customFormat="1" ht="12.75" customHeight="1">
      <c r="A488" s="136" t="s">
        <v>1365</v>
      </c>
      <c r="B488" s="136" t="s">
        <v>399</v>
      </c>
      <c r="C488" s="94" t="s">
        <v>673</v>
      </c>
      <c r="D488" s="136" t="s">
        <v>30</v>
      </c>
      <c r="E488" s="136" t="s">
        <v>674</v>
      </c>
      <c r="F488" s="136" t="s">
        <v>674</v>
      </c>
      <c r="G488" s="136" t="s">
        <v>34</v>
      </c>
      <c r="H488" s="136" t="s">
        <v>44</v>
      </c>
      <c r="I488" s="136" t="s">
        <v>45</v>
      </c>
      <c r="J488" s="136" t="s">
        <v>44</v>
      </c>
      <c r="K488" s="136" t="s">
        <v>568</v>
      </c>
      <c r="L488" s="136" t="s">
        <v>47</v>
      </c>
      <c r="M488" s="136" t="s">
        <v>385</v>
      </c>
      <c r="N488" s="136" t="s">
        <v>41</v>
      </c>
      <c r="O488" s="142" t="s">
        <v>678</v>
      </c>
      <c r="P488" s="120" t="s">
        <v>1437</v>
      </c>
      <c r="Q488" s="120"/>
    </row>
    <row r="489" spans="1:22" s="139" customFormat="1" ht="12.75" customHeight="1">
      <c r="A489" s="146" t="s">
        <v>1365</v>
      </c>
      <c r="B489" s="136" t="s">
        <v>399</v>
      </c>
      <c r="C489" s="136" t="s">
        <v>29</v>
      </c>
      <c r="D489" s="136" t="s">
        <v>30</v>
      </c>
      <c r="E489" s="136" t="s">
        <v>533</v>
      </c>
      <c r="F489" s="136" t="s">
        <v>533</v>
      </c>
      <c r="G489" s="136" t="s">
        <v>34</v>
      </c>
      <c r="H489" s="136" t="s">
        <v>44</v>
      </c>
      <c r="I489" s="136" t="s">
        <v>45</v>
      </c>
      <c r="J489" s="136" t="s">
        <v>34</v>
      </c>
      <c r="K489" s="136" t="s">
        <v>568</v>
      </c>
      <c r="L489" s="136" t="s">
        <v>47</v>
      </c>
      <c r="M489" s="136" t="s">
        <v>385</v>
      </c>
      <c r="N489" s="136" t="s">
        <v>41</v>
      </c>
      <c r="O489" s="142" t="s">
        <v>534</v>
      </c>
      <c r="P489" s="120"/>
      <c r="Q489" s="120"/>
    </row>
    <row r="490" spans="1:22" s="139" customFormat="1" ht="12.75" customHeight="1">
      <c r="A490" s="146" t="s">
        <v>1365</v>
      </c>
      <c r="B490" s="136" t="s">
        <v>399</v>
      </c>
      <c r="C490" s="136" t="s">
        <v>29</v>
      </c>
      <c r="D490" s="136" t="s">
        <v>30</v>
      </c>
      <c r="E490" s="136" t="s">
        <v>681</v>
      </c>
      <c r="F490" s="136" t="s">
        <v>681</v>
      </c>
      <c r="G490" s="136" t="s">
        <v>34</v>
      </c>
      <c r="H490" s="136" t="s">
        <v>44</v>
      </c>
      <c r="I490" s="136" t="s">
        <v>45</v>
      </c>
      <c r="J490" s="136" t="s">
        <v>34</v>
      </c>
      <c r="K490" s="136" t="s">
        <v>568</v>
      </c>
      <c r="L490" s="136" t="s">
        <v>47</v>
      </c>
      <c r="M490" s="136" t="s">
        <v>385</v>
      </c>
      <c r="N490" s="136" t="s">
        <v>41</v>
      </c>
      <c r="O490" s="142" t="s">
        <v>534</v>
      </c>
      <c r="P490" s="120"/>
      <c r="Q490" s="120"/>
    </row>
    <row r="491" spans="1:22" s="139" customFormat="1" ht="12.75" customHeight="1">
      <c r="A491" s="146" t="s">
        <v>1365</v>
      </c>
      <c r="B491" s="136" t="s">
        <v>399</v>
      </c>
      <c r="C491" s="136" t="s">
        <v>29</v>
      </c>
      <c r="D491" s="136" t="s">
        <v>30</v>
      </c>
      <c r="E491" s="136" t="s">
        <v>535</v>
      </c>
      <c r="F491" s="136" t="s">
        <v>535</v>
      </c>
      <c r="G491" s="136" t="s">
        <v>34</v>
      </c>
      <c r="H491" s="136" t="s">
        <v>44</v>
      </c>
      <c r="I491" s="136" t="s">
        <v>45</v>
      </c>
      <c r="J491" s="136" t="s">
        <v>34</v>
      </c>
      <c r="K491" s="136" t="s">
        <v>568</v>
      </c>
      <c r="L491" s="136" t="s">
        <v>47</v>
      </c>
      <c r="M491" s="136" t="s">
        <v>385</v>
      </c>
      <c r="N491" s="136" t="s">
        <v>41</v>
      </c>
      <c r="O491" s="142" t="s">
        <v>534</v>
      </c>
      <c r="P491" s="120"/>
      <c r="Q491" s="120"/>
    </row>
    <row r="492" spans="1:22" s="139" customFormat="1" ht="12.75" customHeight="1">
      <c r="A492" s="136" t="s">
        <v>1365</v>
      </c>
      <c r="B492" s="136" t="s">
        <v>399</v>
      </c>
      <c r="C492" s="136" t="s">
        <v>29</v>
      </c>
      <c r="D492" s="136" t="s">
        <v>30</v>
      </c>
      <c r="E492" s="136" t="s">
        <v>685</v>
      </c>
      <c r="F492" s="136" t="s">
        <v>685</v>
      </c>
      <c r="G492" s="136" t="s">
        <v>34</v>
      </c>
      <c r="H492" s="136" t="s">
        <v>44</v>
      </c>
      <c r="I492" s="136" t="s">
        <v>45</v>
      </c>
      <c r="J492" s="136" t="s">
        <v>34</v>
      </c>
      <c r="K492" s="136" t="s">
        <v>568</v>
      </c>
      <c r="L492" s="136" t="s">
        <v>47</v>
      </c>
      <c r="M492" s="136" t="s">
        <v>385</v>
      </c>
      <c r="N492" s="136" t="s">
        <v>41</v>
      </c>
      <c r="O492" s="142" t="s">
        <v>534</v>
      </c>
      <c r="P492" s="120"/>
      <c r="Q492" s="120"/>
    </row>
    <row r="493" spans="1:22" s="139" customFormat="1" ht="12.75" customHeight="1">
      <c r="A493" s="136" t="s">
        <v>500</v>
      </c>
      <c r="B493" s="136" t="s">
        <v>28</v>
      </c>
      <c r="C493" s="94" t="s">
        <v>235</v>
      </c>
      <c r="D493" s="136" t="s">
        <v>30</v>
      </c>
      <c r="E493" s="136" t="s">
        <v>236</v>
      </c>
      <c r="F493" s="47" t="s">
        <v>2260</v>
      </c>
      <c r="G493" s="136" t="s">
        <v>34</v>
      </c>
      <c r="H493" s="136" t="s">
        <v>44</v>
      </c>
      <c r="I493" s="136" t="s">
        <v>45</v>
      </c>
      <c r="J493" s="136" t="s">
        <v>44</v>
      </c>
      <c r="K493" s="136" t="s">
        <v>229</v>
      </c>
      <c r="L493" s="136" t="s">
        <v>47</v>
      </c>
      <c r="M493" s="136" t="s">
        <v>1442</v>
      </c>
      <c r="N493" s="136" t="s">
        <v>41</v>
      </c>
      <c r="O493" s="142" t="s">
        <v>238</v>
      </c>
      <c r="P493" s="120" t="s">
        <v>1443</v>
      </c>
    </row>
    <row r="494" spans="1:22" s="139" customFormat="1" ht="12.75" customHeight="1">
      <c r="A494" s="147" t="s">
        <v>500</v>
      </c>
      <c r="B494" s="136" t="s">
        <v>28</v>
      </c>
      <c r="C494" s="94" t="s">
        <v>93</v>
      </c>
      <c r="D494" s="136" t="s">
        <v>140</v>
      </c>
      <c r="E494" s="136" t="s">
        <v>239</v>
      </c>
      <c r="F494" s="47" t="s">
        <v>2219</v>
      </c>
      <c r="G494" s="136" t="s">
        <v>34</v>
      </c>
      <c r="H494" s="136" t="s">
        <v>33</v>
      </c>
      <c r="I494" s="136" t="s">
        <v>45</v>
      </c>
      <c r="J494" s="136" t="s">
        <v>44</v>
      </c>
      <c r="K494" s="136" t="s">
        <v>229</v>
      </c>
      <c r="L494" s="136" t="s">
        <v>33</v>
      </c>
      <c r="M494" s="136" t="s">
        <v>1444</v>
      </c>
      <c r="N494" s="136" t="s">
        <v>41</v>
      </c>
      <c r="O494" s="142" t="s">
        <v>241</v>
      </c>
      <c r="P494" s="120" t="s">
        <v>1118</v>
      </c>
    </row>
    <row r="495" spans="1:22" s="139" customFormat="1" ht="12.75" customHeight="1">
      <c r="A495" s="147" t="s">
        <v>500</v>
      </c>
      <c r="B495" s="136" t="s">
        <v>28</v>
      </c>
      <c r="C495" s="94" t="s">
        <v>41</v>
      </c>
      <c r="D495" s="136" t="s">
        <v>41</v>
      </c>
      <c r="E495" s="136" t="s">
        <v>252</v>
      </c>
      <c r="F495" s="136" t="s">
        <v>252</v>
      </c>
      <c r="G495" s="136" t="s">
        <v>34</v>
      </c>
      <c r="H495" s="136" t="s">
        <v>33</v>
      </c>
      <c r="I495" s="136" t="s">
        <v>45</v>
      </c>
      <c r="J495" s="136" t="s">
        <v>33</v>
      </c>
      <c r="K495" s="136" t="s">
        <v>229</v>
      </c>
      <c r="L495" s="136" t="s">
        <v>33</v>
      </c>
      <c r="M495" s="136" t="s">
        <v>1445</v>
      </c>
      <c r="N495" s="136" t="s">
        <v>41</v>
      </c>
      <c r="O495" s="142" t="s">
        <v>241</v>
      </c>
      <c r="P495" s="120" t="s">
        <v>1118</v>
      </c>
    </row>
    <row r="496" spans="1:22" s="139" customFormat="1" ht="12.75" customHeight="1">
      <c r="A496" s="147" t="s">
        <v>500</v>
      </c>
      <c r="B496" s="136" t="s">
        <v>28</v>
      </c>
      <c r="C496" s="94" t="s">
        <v>41</v>
      </c>
      <c r="D496" s="136" t="s">
        <v>41</v>
      </c>
      <c r="E496" s="136" t="s">
        <v>1446</v>
      </c>
      <c r="F496" s="136" t="s">
        <v>255</v>
      </c>
      <c r="G496" s="136" t="s">
        <v>34</v>
      </c>
      <c r="H496" s="136" t="s">
        <v>33</v>
      </c>
      <c r="I496" s="136" t="s">
        <v>45</v>
      </c>
      <c r="J496" s="136" t="s">
        <v>33</v>
      </c>
      <c r="K496" s="136" t="s">
        <v>229</v>
      </c>
      <c r="L496" s="136" t="s">
        <v>33</v>
      </c>
      <c r="M496" s="136" t="s">
        <v>1447</v>
      </c>
      <c r="N496" s="136" t="s">
        <v>41</v>
      </c>
      <c r="O496" s="142" t="s">
        <v>241</v>
      </c>
      <c r="P496" s="120" t="s">
        <v>1118</v>
      </c>
    </row>
    <row r="497" spans="1:22" s="139" customFormat="1" ht="12.75" customHeight="1">
      <c r="A497" s="147" t="s">
        <v>500</v>
      </c>
      <c r="B497" s="136" t="s">
        <v>28</v>
      </c>
      <c r="C497" s="94" t="s">
        <v>149</v>
      </c>
      <c r="D497" s="136" t="s">
        <v>41</v>
      </c>
      <c r="E497" s="136" t="s">
        <v>151</v>
      </c>
      <c r="F497" s="47" t="s">
        <v>2200</v>
      </c>
      <c r="G497" s="136" t="s">
        <v>34</v>
      </c>
      <c r="H497" s="136" t="s">
        <v>33</v>
      </c>
      <c r="I497" s="136" t="s">
        <v>45</v>
      </c>
      <c r="J497" s="136" t="s">
        <v>34</v>
      </c>
      <c r="K497" s="136" t="s">
        <v>229</v>
      </c>
      <c r="L497" s="136" t="s">
        <v>33</v>
      </c>
      <c r="M497" s="136" t="s">
        <v>1448</v>
      </c>
      <c r="N497" s="136" t="s">
        <v>41</v>
      </c>
      <c r="O497" s="142" t="s">
        <v>241</v>
      </c>
      <c r="P497" s="120" t="s">
        <v>1118</v>
      </c>
    </row>
    <row r="498" spans="1:22" s="139" customFormat="1" ht="12.75" customHeight="1">
      <c r="A498" s="147" t="s">
        <v>500</v>
      </c>
      <c r="B498" s="136" t="s">
        <v>28</v>
      </c>
      <c r="C498" s="94" t="s">
        <v>41</v>
      </c>
      <c r="D498" s="136" t="s">
        <v>41</v>
      </c>
      <c r="E498" s="136" t="s">
        <v>271</v>
      </c>
      <c r="F498" s="136" t="s">
        <v>271</v>
      </c>
      <c r="G498" s="136" t="s">
        <v>34</v>
      </c>
      <c r="H498" s="136" t="s">
        <v>33</v>
      </c>
      <c r="I498" s="136" t="s">
        <v>45</v>
      </c>
      <c r="J498" s="136" t="s">
        <v>33</v>
      </c>
      <c r="K498" s="136" t="s">
        <v>229</v>
      </c>
      <c r="L498" s="136" t="s">
        <v>33</v>
      </c>
      <c r="M498" s="136" t="s">
        <v>1450</v>
      </c>
      <c r="N498" s="136" t="s">
        <v>41</v>
      </c>
      <c r="O498" s="142" t="s">
        <v>241</v>
      </c>
      <c r="P498" s="120" t="s">
        <v>1118</v>
      </c>
    </row>
    <row r="499" spans="1:22" s="139" customFormat="1" ht="12.75" customHeight="1">
      <c r="A499" s="147" t="s">
        <v>500</v>
      </c>
      <c r="B499" s="136" t="s">
        <v>28</v>
      </c>
      <c r="C499" s="94" t="s">
        <v>41</v>
      </c>
      <c r="D499" s="136" t="s">
        <v>41</v>
      </c>
      <c r="E499" s="136" t="s">
        <v>228</v>
      </c>
      <c r="F499" s="47" t="s">
        <v>2229</v>
      </c>
      <c r="G499" s="136" t="s">
        <v>34</v>
      </c>
      <c r="H499" s="136" t="s">
        <v>44</v>
      </c>
      <c r="I499" s="136" t="s">
        <v>45</v>
      </c>
      <c r="J499" s="136" t="s">
        <v>44</v>
      </c>
      <c r="K499" s="136" t="s">
        <v>229</v>
      </c>
      <c r="L499" s="136" t="s">
        <v>49</v>
      </c>
      <c r="M499" s="136" t="s">
        <v>482</v>
      </c>
      <c r="N499" s="136" t="s">
        <v>41</v>
      </c>
      <c r="O499" s="142" t="s">
        <v>231</v>
      </c>
      <c r="P499" s="120" t="s">
        <v>232</v>
      </c>
    </row>
    <row r="500" spans="1:22" s="139" customFormat="1" ht="12.75" customHeight="1">
      <c r="A500" s="147" t="s">
        <v>500</v>
      </c>
      <c r="B500" s="136" t="s">
        <v>28</v>
      </c>
      <c r="C500" s="136" t="s">
        <v>179</v>
      </c>
      <c r="D500" s="136" t="s">
        <v>286</v>
      </c>
      <c r="E500" s="136" t="s">
        <v>129</v>
      </c>
      <c r="F500" s="47" t="s">
        <v>2202</v>
      </c>
      <c r="G500" s="136" t="s">
        <v>34</v>
      </c>
      <c r="H500" s="136" t="s">
        <v>34</v>
      </c>
      <c r="I500" s="136" t="s">
        <v>45</v>
      </c>
      <c r="J500" s="136" t="s">
        <v>34</v>
      </c>
      <c r="K500" s="136" t="s">
        <v>229</v>
      </c>
      <c r="L500" s="136" t="s">
        <v>47</v>
      </c>
      <c r="M500" s="136" t="s">
        <v>1456</v>
      </c>
      <c r="N500" s="136" t="s">
        <v>41</v>
      </c>
      <c r="O500" s="142" t="s">
        <v>289</v>
      </c>
      <c r="P500" s="47"/>
      <c r="Q500" s="120"/>
    </row>
    <row r="501" spans="1:22" s="139" customFormat="1" ht="12.75" customHeight="1">
      <c r="A501" s="147" t="s">
        <v>1457</v>
      </c>
      <c r="B501" s="136" t="s">
        <v>28</v>
      </c>
      <c r="C501" s="94" t="s">
        <v>41</v>
      </c>
      <c r="D501" s="136" t="s">
        <v>41</v>
      </c>
      <c r="E501" s="136" t="s">
        <v>228</v>
      </c>
      <c r="F501" s="47" t="s">
        <v>2229</v>
      </c>
      <c r="G501" s="136" t="s">
        <v>34</v>
      </c>
      <c r="H501" s="136" t="s">
        <v>44</v>
      </c>
      <c r="I501" s="136" t="s">
        <v>45</v>
      </c>
      <c r="J501" s="136" t="s">
        <v>44</v>
      </c>
      <c r="K501" s="136" t="s">
        <v>229</v>
      </c>
      <c r="L501" s="136" t="s">
        <v>49</v>
      </c>
      <c r="M501" s="136" t="s">
        <v>358</v>
      </c>
      <c r="N501" s="136" t="s">
        <v>41</v>
      </c>
      <c r="O501" s="142" t="s">
        <v>231</v>
      </c>
      <c r="P501" s="120" t="s">
        <v>232</v>
      </c>
    </row>
    <row r="502" spans="1:22" s="139" customFormat="1" ht="12.75" customHeight="1">
      <c r="A502" s="147" t="s">
        <v>1458</v>
      </c>
      <c r="B502" s="136" t="s">
        <v>399</v>
      </c>
      <c r="C502" s="94" t="s">
        <v>29</v>
      </c>
      <c r="D502" s="136" t="s">
        <v>30</v>
      </c>
      <c r="E502" s="136" t="s">
        <v>473</v>
      </c>
      <c r="F502" s="47" t="s">
        <v>2255</v>
      </c>
      <c r="G502" s="136" t="s">
        <v>34</v>
      </c>
      <c r="H502" s="136" t="s">
        <v>44</v>
      </c>
      <c r="I502" s="136" t="s">
        <v>45</v>
      </c>
      <c r="J502" s="136" t="s">
        <v>33</v>
      </c>
      <c r="K502" s="136" t="s">
        <v>33</v>
      </c>
      <c r="L502" s="136" t="s">
        <v>47</v>
      </c>
      <c r="M502" s="136" t="s">
        <v>385</v>
      </c>
      <c r="N502" s="136" t="s">
        <v>41</v>
      </c>
      <c r="O502" s="142" t="s">
        <v>475</v>
      </c>
      <c r="P502" s="120"/>
    </row>
    <row r="503" spans="1:22" s="139" customFormat="1" ht="12.75" customHeight="1">
      <c r="A503" s="147" t="s">
        <v>1463</v>
      </c>
      <c r="B503" s="136" t="s">
        <v>28</v>
      </c>
      <c r="C503" s="94" t="s">
        <v>93</v>
      </c>
      <c r="D503" s="136" t="s">
        <v>140</v>
      </c>
      <c r="E503" s="136" t="s">
        <v>1464</v>
      </c>
      <c r="F503" s="47" t="s">
        <v>2239</v>
      </c>
      <c r="G503" s="136" t="s">
        <v>34</v>
      </c>
      <c r="H503" s="136" t="s">
        <v>44</v>
      </c>
      <c r="I503" s="136" t="s">
        <v>45</v>
      </c>
      <c r="J503" s="136" t="s">
        <v>34</v>
      </c>
      <c r="K503" s="136" t="s">
        <v>1465</v>
      </c>
      <c r="L503" s="136" t="s">
        <v>49</v>
      </c>
      <c r="M503" s="151">
        <v>8.6E-3</v>
      </c>
      <c r="N503" s="136" t="s">
        <v>41</v>
      </c>
      <c r="O503" s="142" t="s">
        <v>1467</v>
      </c>
      <c r="P503" s="120" t="s">
        <v>1468</v>
      </c>
      <c r="Q503" s="47"/>
      <c r="R503" s="49"/>
      <c r="S503" s="49"/>
      <c r="T503" s="49"/>
      <c r="U503" s="49"/>
      <c r="V503" s="49"/>
    </row>
    <row r="504" spans="1:22" s="139" customFormat="1" ht="12.75" customHeight="1">
      <c r="A504" s="147" t="s">
        <v>1463</v>
      </c>
      <c r="B504" s="136" t="s">
        <v>28</v>
      </c>
      <c r="C504" s="94" t="s">
        <v>93</v>
      </c>
      <c r="D504" s="136" t="s">
        <v>140</v>
      </c>
      <c r="E504" s="136" t="s">
        <v>1469</v>
      </c>
      <c r="F504" s="47" t="s">
        <v>2197</v>
      </c>
      <c r="G504" s="136" t="s">
        <v>34</v>
      </c>
      <c r="H504" s="136" t="s">
        <v>44</v>
      </c>
      <c r="I504" s="136" t="s">
        <v>45</v>
      </c>
      <c r="J504" s="136" t="s">
        <v>34</v>
      </c>
      <c r="K504" s="136" t="s">
        <v>1465</v>
      </c>
      <c r="L504" s="136" t="s">
        <v>49</v>
      </c>
      <c r="M504" s="151">
        <v>2.23E-2</v>
      </c>
      <c r="N504" s="136" t="s">
        <v>41</v>
      </c>
      <c r="O504" s="142" t="s">
        <v>1467</v>
      </c>
      <c r="P504" s="120" t="s">
        <v>1468</v>
      </c>
      <c r="Q504" s="47"/>
      <c r="R504" s="49"/>
      <c r="S504" s="49"/>
      <c r="T504" s="49"/>
      <c r="U504" s="49"/>
      <c r="V504" s="49"/>
    </row>
    <row r="505" spans="1:22" s="139" customFormat="1" ht="12.75" customHeight="1">
      <c r="A505" s="147" t="s">
        <v>1463</v>
      </c>
      <c r="B505" s="136" t="s">
        <v>28</v>
      </c>
      <c r="C505" s="94" t="s">
        <v>93</v>
      </c>
      <c r="D505" s="136" t="s">
        <v>140</v>
      </c>
      <c r="E505" s="136" t="s">
        <v>1471</v>
      </c>
      <c r="F505" s="136" t="s">
        <v>1419</v>
      </c>
      <c r="G505" s="136" t="s">
        <v>34</v>
      </c>
      <c r="H505" s="136" t="s">
        <v>44</v>
      </c>
      <c r="I505" s="136" t="s">
        <v>45</v>
      </c>
      <c r="J505" s="136" t="s">
        <v>34</v>
      </c>
      <c r="K505" s="136" t="s">
        <v>1465</v>
      </c>
      <c r="L505" s="136" t="s">
        <v>49</v>
      </c>
      <c r="M505" s="151">
        <v>1.5100000000000001E-2</v>
      </c>
      <c r="N505" s="136" t="s">
        <v>41</v>
      </c>
      <c r="O505" s="142" t="s">
        <v>1467</v>
      </c>
      <c r="P505" s="120" t="s">
        <v>1468</v>
      </c>
      <c r="Q505" s="47"/>
      <c r="R505" s="49"/>
      <c r="S505" s="49"/>
      <c r="T505" s="49"/>
      <c r="U505" s="49"/>
      <c r="V505" s="49"/>
    </row>
    <row r="506" spans="1:22" s="139" customFormat="1" ht="12.75" customHeight="1">
      <c r="A506" s="147" t="s">
        <v>1463</v>
      </c>
      <c r="B506" s="136" t="s">
        <v>28</v>
      </c>
      <c r="C506" s="94" t="s">
        <v>93</v>
      </c>
      <c r="D506" s="136" t="s">
        <v>140</v>
      </c>
      <c r="E506" s="136" t="s">
        <v>1472</v>
      </c>
      <c r="F506" s="136" t="s">
        <v>1473</v>
      </c>
      <c r="G506" s="136" t="s">
        <v>34</v>
      </c>
      <c r="H506" s="136" t="s">
        <v>44</v>
      </c>
      <c r="I506" s="136" t="s">
        <v>45</v>
      </c>
      <c r="J506" s="136" t="s">
        <v>34</v>
      </c>
      <c r="K506" s="136" t="s">
        <v>1474</v>
      </c>
      <c r="L506" s="136" t="s">
        <v>49</v>
      </c>
      <c r="M506" s="151">
        <v>1.4500000000000001E-2</v>
      </c>
      <c r="N506" s="136" t="s">
        <v>41</v>
      </c>
      <c r="O506" s="142" t="s">
        <v>1467</v>
      </c>
      <c r="P506" s="120" t="s">
        <v>1468</v>
      </c>
      <c r="Q506" s="47"/>
      <c r="R506" s="49"/>
      <c r="S506" s="49"/>
      <c r="T506" s="49"/>
      <c r="U506" s="49"/>
      <c r="V506" s="49"/>
    </row>
    <row r="507" spans="1:22" s="139" customFormat="1" ht="12.75" customHeight="1">
      <c r="A507" s="147" t="s">
        <v>1905</v>
      </c>
      <c r="B507" s="136" t="s">
        <v>28</v>
      </c>
      <c r="C507" s="136" t="s">
        <v>41</v>
      </c>
      <c r="D507" s="136" t="s">
        <v>30</v>
      </c>
      <c r="E507" s="136" t="s">
        <v>219</v>
      </c>
      <c r="F507" s="47" t="s">
        <v>2258</v>
      </c>
      <c r="G507" s="136" t="s">
        <v>34</v>
      </c>
      <c r="H507" s="136" t="s">
        <v>34</v>
      </c>
      <c r="I507" s="136" t="s">
        <v>45</v>
      </c>
      <c r="J507" s="136" t="s">
        <v>33</v>
      </c>
      <c r="K507" s="136" t="s">
        <v>33</v>
      </c>
      <c r="L507" s="136" t="s">
        <v>49</v>
      </c>
      <c r="M507" s="136" t="s">
        <v>1261</v>
      </c>
      <c r="N507" s="136" t="s">
        <v>41</v>
      </c>
      <c r="O507" s="142" t="s">
        <v>222</v>
      </c>
      <c r="P507" s="47" t="s">
        <v>1477</v>
      </c>
    </row>
    <row r="508" spans="1:22" s="139" customFormat="1" ht="12.75" customHeight="1">
      <c r="A508" s="147" t="s">
        <v>1905</v>
      </c>
      <c r="B508" s="136" t="s">
        <v>28</v>
      </c>
      <c r="C508" s="136" t="s">
        <v>41</v>
      </c>
      <c r="D508" s="136" t="s">
        <v>30</v>
      </c>
      <c r="E508" s="136" t="s">
        <v>224</v>
      </c>
      <c r="F508" s="47" t="s">
        <v>2257</v>
      </c>
      <c r="G508" s="136" t="s">
        <v>34</v>
      </c>
      <c r="H508" s="136" t="s">
        <v>34</v>
      </c>
      <c r="I508" s="136" t="s">
        <v>45</v>
      </c>
      <c r="J508" s="136" t="s">
        <v>33</v>
      </c>
      <c r="K508" s="136" t="s">
        <v>33</v>
      </c>
      <c r="L508" s="136" t="s">
        <v>49</v>
      </c>
      <c r="M508" s="136" t="s">
        <v>1478</v>
      </c>
      <c r="N508" s="136" t="s">
        <v>41</v>
      </c>
      <c r="O508" s="142" t="s">
        <v>222</v>
      </c>
      <c r="P508" s="47" t="s">
        <v>1477</v>
      </c>
    </row>
    <row r="509" spans="1:22" s="139" customFormat="1" ht="12.75" customHeight="1">
      <c r="A509" s="147" t="s">
        <v>1905</v>
      </c>
      <c r="B509" s="136" t="s">
        <v>28</v>
      </c>
      <c r="C509" s="136" t="s">
        <v>41</v>
      </c>
      <c r="D509" s="136" t="s">
        <v>30</v>
      </c>
      <c r="E509" s="136" t="s">
        <v>542</v>
      </c>
      <c r="F509" s="47" t="s">
        <v>2185</v>
      </c>
      <c r="G509" s="136" t="s">
        <v>34</v>
      </c>
      <c r="H509" s="136" t="s">
        <v>34</v>
      </c>
      <c r="I509" s="136" t="s">
        <v>45</v>
      </c>
      <c r="J509" s="136" t="s">
        <v>33</v>
      </c>
      <c r="K509" s="136" t="s">
        <v>33</v>
      </c>
      <c r="L509" s="136" t="s">
        <v>49</v>
      </c>
      <c r="M509" s="136" t="s">
        <v>1481</v>
      </c>
      <c r="N509" s="136" t="s">
        <v>41</v>
      </c>
      <c r="O509" s="142" t="s">
        <v>222</v>
      </c>
      <c r="P509" s="47" t="s">
        <v>1477</v>
      </c>
    </row>
    <row r="510" spans="1:22" s="139" customFormat="1" ht="12.75" customHeight="1">
      <c r="A510" s="147" t="s">
        <v>1905</v>
      </c>
      <c r="B510" s="136" t="s">
        <v>28</v>
      </c>
      <c r="C510" s="94" t="s">
        <v>41</v>
      </c>
      <c r="D510" s="136" t="s">
        <v>30</v>
      </c>
      <c r="E510" s="136" t="s">
        <v>544</v>
      </c>
      <c r="F510" s="136" t="s">
        <v>544</v>
      </c>
      <c r="G510" s="136" t="s">
        <v>34</v>
      </c>
      <c r="H510" s="136" t="s">
        <v>34</v>
      </c>
      <c r="I510" s="136" t="s">
        <v>45</v>
      </c>
      <c r="J510" s="136" t="s">
        <v>33</v>
      </c>
      <c r="K510" s="136" t="s">
        <v>33</v>
      </c>
      <c r="L510" s="136" t="s">
        <v>49</v>
      </c>
      <c r="M510" s="152" t="s">
        <v>1482</v>
      </c>
      <c r="N510" s="136" t="s">
        <v>41</v>
      </c>
      <c r="O510" s="142" t="s">
        <v>222</v>
      </c>
      <c r="P510" s="120" t="s">
        <v>1477</v>
      </c>
      <c r="Q510" s="49"/>
    </row>
    <row r="511" spans="1:22" s="139" customFormat="1" ht="12.75" customHeight="1">
      <c r="A511" s="147" t="s">
        <v>1905</v>
      </c>
      <c r="B511" s="136" t="s">
        <v>28</v>
      </c>
      <c r="C511" s="94" t="s">
        <v>41</v>
      </c>
      <c r="D511" s="136" t="s">
        <v>30</v>
      </c>
      <c r="E511" s="136" t="s">
        <v>547</v>
      </c>
      <c r="F511" s="136" t="s">
        <v>547</v>
      </c>
      <c r="G511" s="136" t="s">
        <v>34</v>
      </c>
      <c r="H511" s="136" t="s">
        <v>34</v>
      </c>
      <c r="I511" s="136" t="s">
        <v>45</v>
      </c>
      <c r="J511" s="136" t="s">
        <v>33</v>
      </c>
      <c r="K511" s="136" t="s">
        <v>33</v>
      </c>
      <c r="L511" s="136" t="s">
        <v>49</v>
      </c>
      <c r="M511" s="152" t="s">
        <v>1483</v>
      </c>
      <c r="N511" s="136" t="s">
        <v>41</v>
      </c>
      <c r="O511" s="142" t="s">
        <v>222</v>
      </c>
      <c r="P511" s="120" t="s">
        <v>1477</v>
      </c>
      <c r="Q511" s="49"/>
    </row>
    <row r="512" spans="1:22" s="139" customFormat="1" ht="12.75" customHeight="1">
      <c r="A512" s="147" t="s">
        <v>1905</v>
      </c>
      <c r="B512" s="136" t="s">
        <v>28</v>
      </c>
      <c r="C512" s="94" t="s">
        <v>41</v>
      </c>
      <c r="D512" s="136" t="s">
        <v>30</v>
      </c>
      <c r="E512" s="136" t="s">
        <v>551</v>
      </c>
      <c r="F512" s="136" t="s">
        <v>551</v>
      </c>
      <c r="G512" s="136" t="s">
        <v>34</v>
      </c>
      <c r="H512" s="136" t="s">
        <v>34</v>
      </c>
      <c r="I512" s="136" t="s">
        <v>45</v>
      </c>
      <c r="J512" s="136" t="s">
        <v>33</v>
      </c>
      <c r="K512" s="136" t="s">
        <v>33</v>
      </c>
      <c r="L512" s="136" t="s">
        <v>49</v>
      </c>
      <c r="M512" s="152" t="s">
        <v>1485</v>
      </c>
      <c r="N512" s="136" t="s">
        <v>41</v>
      </c>
      <c r="O512" s="142" t="s">
        <v>222</v>
      </c>
      <c r="P512" s="120" t="s">
        <v>1477</v>
      </c>
      <c r="Q512" s="49"/>
    </row>
    <row r="513" spans="1:17" s="139" customFormat="1" ht="12.75" customHeight="1">
      <c r="A513" s="148" t="s">
        <v>2030</v>
      </c>
      <c r="B513" s="136" t="s">
        <v>28</v>
      </c>
      <c r="C513" s="94" t="s">
        <v>259</v>
      </c>
      <c r="D513" s="136" t="s">
        <v>30</v>
      </c>
      <c r="E513" s="136" t="s">
        <v>1146</v>
      </c>
      <c r="F513" s="136" t="s">
        <v>1146</v>
      </c>
      <c r="G513" s="136" t="s">
        <v>34</v>
      </c>
      <c r="H513" s="136" t="s">
        <v>44</v>
      </c>
      <c r="I513" s="136" t="s">
        <v>45</v>
      </c>
      <c r="J513" s="136" t="s">
        <v>44</v>
      </c>
      <c r="K513" s="136" t="s">
        <v>1143</v>
      </c>
      <c r="L513" s="136" t="s">
        <v>298</v>
      </c>
      <c r="M513" s="151">
        <v>2.2000000000000001E-3</v>
      </c>
      <c r="N513" s="136" t="s">
        <v>41</v>
      </c>
      <c r="O513" s="142" t="s">
        <v>1148</v>
      </c>
      <c r="P513" s="120"/>
      <c r="Q513" s="49"/>
    </row>
    <row r="514" spans="1:17" s="139" customFormat="1" ht="12.75" customHeight="1">
      <c r="A514" s="148" t="s">
        <v>2030</v>
      </c>
      <c r="B514" s="136" t="s">
        <v>28</v>
      </c>
      <c r="C514" s="94" t="s">
        <v>259</v>
      </c>
      <c r="D514" s="136" t="s">
        <v>30</v>
      </c>
      <c r="E514" s="136" t="s">
        <v>1149</v>
      </c>
      <c r="F514" s="136" t="s">
        <v>1149</v>
      </c>
      <c r="G514" s="136" t="s">
        <v>34</v>
      </c>
      <c r="H514" s="136" t="s">
        <v>44</v>
      </c>
      <c r="I514" s="136" t="s">
        <v>45</v>
      </c>
      <c r="J514" s="136" t="s">
        <v>34</v>
      </c>
      <c r="K514" s="136" t="s">
        <v>1143</v>
      </c>
      <c r="L514" s="136" t="s">
        <v>298</v>
      </c>
      <c r="M514" s="151">
        <v>1.5E-3</v>
      </c>
      <c r="N514" s="136" t="s">
        <v>41</v>
      </c>
      <c r="O514" s="142" t="s">
        <v>1148</v>
      </c>
      <c r="P514" s="120"/>
      <c r="Q514" s="49"/>
    </row>
    <row r="515" spans="1:17" s="139" customFormat="1" ht="12.75" customHeight="1">
      <c r="A515" s="147" t="s">
        <v>1491</v>
      </c>
      <c r="B515" s="136" t="s">
        <v>28</v>
      </c>
      <c r="C515" s="94" t="s">
        <v>41</v>
      </c>
      <c r="D515" s="136" t="s">
        <v>41</v>
      </c>
      <c r="E515" s="136" t="s">
        <v>254</v>
      </c>
      <c r="F515" s="136" t="s">
        <v>255</v>
      </c>
      <c r="G515" s="136" t="s">
        <v>34</v>
      </c>
      <c r="H515" s="136" t="s">
        <v>33</v>
      </c>
      <c r="I515" s="136" t="s">
        <v>45</v>
      </c>
      <c r="J515" s="136" t="s">
        <v>33</v>
      </c>
      <c r="K515" s="141" t="s">
        <v>1492</v>
      </c>
      <c r="L515" s="136" t="s">
        <v>33</v>
      </c>
      <c r="M515" s="136" t="s">
        <v>1493</v>
      </c>
      <c r="N515" s="136" t="s">
        <v>41</v>
      </c>
      <c r="O515" s="142" t="s">
        <v>241</v>
      </c>
      <c r="P515" s="120" t="s">
        <v>1118</v>
      </c>
    </row>
    <row r="516" spans="1:17" s="139" customFormat="1" ht="12.75" customHeight="1">
      <c r="A516" s="147" t="s">
        <v>1491</v>
      </c>
      <c r="B516" s="136" t="s">
        <v>28</v>
      </c>
      <c r="C516" s="94" t="s">
        <v>41</v>
      </c>
      <c r="D516" s="136" t="s">
        <v>41</v>
      </c>
      <c r="E516" s="136" t="s">
        <v>228</v>
      </c>
      <c r="F516" s="47" t="s">
        <v>2229</v>
      </c>
      <c r="G516" s="136" t="s">
        <v>34</v>
      </c>
      <c r="H516" s="136" t="s">
        <v>44</v>
      </c>
      <c r="I516" s="136" t="s">
        <v>45</v>
      </c>
      <c r="J516" s="136" t="s">
        <v>33</v>
      </c>
      <c r="K516" s="141" t="s">
        <v>1492</v>
      </c>
      <c r="L516" s="136" t="s">
        <v>49</v>
      </c>
      <c r="M516" s="136" t="s">
        <v>358</v>
      </c>
      <c r="N516" s="136" t="s">
        <v>41</v>
      </c>
      <c r="O516" s="142" t="s">
        <v>231</v>
      </c>
      <c r="P516" s="120" t="s">
        <v>232</v>
      </c>
    </row>
    <row r="517" spans="1:17" s="139" customFormat="1" ht="12.75" customHeight="1">
      <c r="A517" s="147" t="s">
        <v>1515</v>
      </c>
      <c r="B517" s="136" t="s">
        <v>28</v>
      </c>
      <c r="C517" s="94" t="s">
        <v>29</v>
      </c>
      <c r="D517" s="136" t="s">
        <v>30</v>
      </c>
      <c r="E517" s="136" t="s">
        <v>1516</v>
      </c>
      <c r="F517" s="47" t="s">
        <v>2254</v>
      </c>
      <c r="G517" s="136" t="s">
        <v>34</v>
      </c>
      <c r="H517" s="136" t="s">
        <v>44</v>
      </c>
      <c r="I517" s="136" t="s">
        <v>45</v>
      </c>
      <c r="J517" s="136" t="s">
        <v>33</v>
      </c>
      <c r="K517" s="136" t="s">
        <v>33</v>
      </c>
      <c r="L517" s="136" t="s">
        <v>47</v>
      </c>
      <c r="M517" s="136" t="s">
        <v>1517</v>
      </c>
      <c r="N517" s="136" t="s">
        <v>41</v>
      </c>
      <c r="O517" s="142" t="s">
        <v>1519</v>
      </c>
      <c r="P517" s="47" t="s">
        <v>1520</v>
      </c>
    </row>
    <row r="518" spans="1:17" s="139" customFormat="1" ht="12.75" customHeight="1">
      <c r="A518" s="147" t="s">
        <v>1515</v>
      </c>
      <c r="B518" s="136" t="s">
        <v>28</v>
      </c>
      <c r="C518" s="94" t="s">
        <v>29</v>
      </c>
      <c r="D518" s="136" t="s">
        <v>30</v>
      </c>
      <c r="E518" s="136" t="s">
        <v>1516</v>
      </c>
      <c r="F518" s="47" t="s">
        <v>2254</v>
      </c>
      <c r="G518" s="136" t="s">
        <v>34</v>
      </c>
      <c r="H518" s="136" t="s">
        <v>44</v>
      </c>
      <c r="I518" s="136" t="s">
        <v>45</v>
      </c>
      <c r="J518" s="136" t="s">
        <v>33</v>
      </c>
      <c r="K518" s="136" t="s">
        <v>33</v>
      </c>
      <c r="L518" s="136" t="s">
        <v>47</v>
      </c>
      <c r="M518" s="136" t="s">
        <v>1517</v>
      </c>
      <c r="N518" s="136" t="s">
        <v>41</v>
      </c>
      <c r="O518" s="142" t="s">
        <v>1519</v>
      </c>
      <c r="P518" s="47" t="s">
        <v>1520</v>
      </c>
    </row>
    <row r="519" spans="1:17" s="139" customFormat="1" ht="12.75" customHeight="1">
      <c r="A519" s="136" t="s">
        <v>1515</v>
      </c>
      <c r="B519" s="136" t="s">
        <v>28</v>
      </c>
      <c r="C519" s="94" t="s">
        <v>29</v>
      </c>
      <c r="D519" s="136" t="s">
        <v>30</v>
      </c>
      <c r="E519" s="136" t="s">
        <v>1516</v>
      </c>
      <c r="F519" s="47" t="s">
        <v>2254</v>
      </c>
      <c r="G519" s="136" t="s">
        <v>34</v>
      </c>
      <c r="H519" s="136" t="s">
        <v>44</v>
      </c>
      <c r="I519" s="136" t="s">
        <v>45</v>
      </c>
      <c r="J519" s="136" t="s">
        <v>33</v>
      </c>
      <c r="K519" s="136" t="s">
        <v>33</v>
      </c>
      <c r="L519" s="136" t="s">
        <v>47</v>
      </c>
      <c r="M519" s="136" t="s">
        <v>1517</v>
      </c>
      <c r="N519" s="136" t="s">
        <v>41</v>
      </c>
      <c r="O519" s="142" t="s">
        <v>1519</v>
      </c>
      <c r="P519" s="47" t="s">
        <v>1520</v>
      </c>
    </row>
    <row r="520" spans="1:17" s="139" customFormat="1" ht="12.75" customHeight="1">
      <c r="A520" s="136" t="s">
        <v>1515</v>
      </c>
      <c r="B520" s="136" t="s">
        <v>28</v>
      </c>
      <c r="C520" s="94" t="s">
        <v>29</v>
      </c>
      <c r="D520" s="136" t="s">
        <v>30</v>
      </c>
      <c r="E520" s="136" t="s">
        <v>1516</v>
      </c>
      <c r="F520" s="47" t="s">
        <v>2254</v>
      </c>
      <c r="G520" s="136" t="s">
        <v>34</v>
      </c>
      <c r="H520" s="136" t="s">
        <v>44</v>
      </c>
      <c r="I520" s="136" t="s">
        <v>45</v>
      </c>
      <c r="J520" s="136" t="s">
        <v>33</v>
      </c>
      <c r="K520" s="136" t="s">
        <v>33</v>
      </c>
      <c r="L520" s="136" t="s">
        <v>47</v>
      </c>
      <c r="M520" s="136" t="s">
        <v>1517</v>
      </c>
      <c r="N520" s="136" t="s">
        <v>41</v>
      </c>
      <c r="O520" s="142" t="s">
        <v>1519</v>
      </c>
      <c r="P520" s="47" t="s">
        <v>1520</v>
      </c>
    </row>
    <row r="521" spans="1:17" s="139" customFormat="1" ht="12.75" customHeight="1">
      <c r="A521" s="136" t="s">
        <v>1515</v>
      </c>
      <c r="B521" s="136" t="s">
        <v>28</v>
      </c>
      <c r="C521" s="94" t="s">
        <v>29</v>
      </c>
      <c r="D521" s="136" t="s">
        <v>30</v>
      </c>
      <c r="E521" s="136" t="s">
        <v>1516</v>
      </c>
      <c r="F521" s="47" t="s">
        <v>2254</v>
      </c>
      <c r="G521" s="136" t="s">
        <v>34</v>
      </c>
      <c r="H521" s="136" t="s">
        <v>44</v>
      </c>
      <c r="I521" s="136" t="s">
        <v>45</v>
      </c>
      <c r="J521" s="136" t="s">
        <v>33</v>
      </c>
      <c r="K521" s="136" t="s">
        <v>33</v>
      </c>
      <c r="L521" s="136" t="s">
        <v>47</v>
      </c>
      <c r="M521" s="136" t="s">
        <v>1517</v>
      </c>
      <c r="N521" s="136" t="s">
        <v>41</v>
      </c>
      <c r="O521" s="142" t="s">
        <v>1519</v>
      </c>
      <c r="P521" s="47" t="s">
        <v>1520</v>
      </c>
    </row>
    <row r="522" spans="1:17" s="139" customFormat="1" ht="12.75" customHeight="1">
      <c r="A522" s="136" t="s">
        <v>1515</v>
      </c>
      <c r="B522" s="136" t="s">
        <v>28</v>
      </c>
      <c r="C522" s="94" t="s">
        <v>29</v>
      </c>
      <c r="D522" s="136" t="s">
        <v>30</v>
      </c>
      <c r="E522" s="136" t="s">
        <v>1516</v>
      </c>
      <c r="F522" s="47" t="s">
        <v>2254</v>
      </c>
      <c r="G522" s="136" t="s">
        <v>34</v>
      </c>
      <c r="H522" s="136" t="s">
        <v>44</v>
      </c>
      <c r="I522" s="136" t="s">
        <v>45</v>
      </c>
      <c r="J522" s="136" t="s">
        <v>33</v>
      </c>
      <c r="K522" s="136" t="s">
        <v>33</v>
      </c>
      <c r="L522" s="136" t="s">
        <v>47</v>
      </c>
      <c r="M522" s="136" t="s">
        <v>1524</v>
      </c>
      <c r="N522" s="136" t="s">
        <v>41</v>
      </c>
      <c r="O522" s="142" t="s">
        <v>1519</v>
      </c>
      <c r="P522" s="47" t="s">
        <v>1520</v>
      </c>
    </row>
    <row r="523" spans="1:17" s="139" customFormat="1" ht="12.75" customHeight="1">
      <c r="A523" s="136" t="s">
        <v>1515</v>
      </c>
      <c r="B523" s="136" t="s">
        <v>28</v>
      </c>
      <c r="C523" s="94" t="s">
        <v>29</v>
      </c>
      <c r="D523" s="136" t="s">
        <v>30</v>
      </c>
      <c r="E523" s="136" t="s">
        <v>1516</v>
      </c>
      <c r="F523" s="47" t="s">
        <v>2254</v>
      </c>
      <c r="G523" s="136" t="s">
        <v>34</v>
      </c>
      <c r="H523" s="136" t="s">
        <v>44</v>
      </c>
      <c r="I523" s="136" t="s">
        <v>45</v>
      </c>
      <c r="J523" s="136" t="s">
        <v>33</v>
      </c>
      <c r="K523" s="136" t="s">
        <v>33</v>
      </c>
      <c r="L523" s="136" t="s">
        <v>47</v>
      </c>
      <c r="M523" s="136" t="s">
        <v>1524</v>
      </c>
      <c r="N523" s="136" t="s">
        <v>41</v>
      </c>
      <c r="O523" s="142" t="s">
        <v>1519</v>
      </c>
      <c r="P523" s="47" t="s">
        <v>1520</v>
      </c>
    </row>
    <row r="524" spans="1:17" s="139" customFormat="1" ht="12.75" customHeight="1">
      <c r="A524" s="136" t="s">
        <v>1515</v>
      </c>
      <c r="B524" s="136" t="s">
        <v>28</v>
      </c>
      <c r="C524" s="94" t="s">
        <v>29</v>
      </c>
      <c r="D524" s="136" t="s">
        <v>30</v>
      </c>
      <c r="E524" s="136" t="s">
        <v>1516</v>
      </c>
      <c r="F524" s="47" t="s">
        <v>2254</v>
      </c>
      <c r="G524" s="136" t="s">
        <v>34</v>
      </c>
      <c r="H524" s="136" t="s">
        <v>44</v>
      </c>
      <c r="I524" s="136" t="s">
        <v>45</v>
      </c>
      <c r="J524" s="136" t="s">
        <v>33</v>
      </c>
      <c r="K524" s="136" t="s">
        <v>33</v>
      </c>
      <c r="L524" s="136" t="s">
        <v>47</v>
      </c>
      <c r="M524" s="136" t="s">
        <v>1524</v>
      </c>
      <c r="N524" s="136" t="s">
        <v>41</v>
      </c>
      <c r="O524" s="142" t="s">
        <v>1519</v>
      </c>
      <c r="P524" s="47" t="s">
        <v>1520</v>
      </c>
    </row>
    <row r="525" spans="1:17" s="139" customFormat="1" ht="12.75" customHeight="1">
      <c r="A525" s="136" t="s">
        <v>1515</v>
      </c>
      <c r="B525" s="136" t="s">
        <v>28</v>
      </c>
      <c r="C525" s="94" t="s">
        <v>29</v>
      </c>
      <c r="D525" s="136" t="s">
        <v>30</v>
      </c>
      <c r="E525" s="136" t="s">
        <v>1516</v>
      </c>
      <c r="F525" s="47" t="s">
        <v>2254</v>
      </c>
      <c r="G525" s="136" t="s">
        <v>34</v>
      </c>
      <c r="H525" s="136" t="s">
        <v>44</v>
      </c>
      <c r="I525" s="136" t="s">
        <v>45</v>
      </c>
      <c r="J525" s="136" t="s">
        <v>33</v>
      </c>
      <c r="K525" s="136" t="s">
        <v>33</v>
      </c>
      <c r="L525" s="136" t="s">
        <v>47</v>
      </c>
      <c r="M525" s="136" t="s">
        <v>1524</v>
      </c>
      <c r="N525" s="136" t="s">
        <v>41</v>
      </c>
      <c r="O525" s="142" t="s">
        <v>1519</v>
      </c>
      <c r="P525" s="47" t="s">
        <v>1520</v>
      </c>
    </row>
    <row r="526" spans="1:17" s="139" customFormat="1" ht="12.75" customHeight="1">
      <c r="A526" s="136" t="s">
        <v>1515</v>
      </c>
      <c r="B526" s="136" t="s">
        <v>28</v>
      </c>
      <c r="C526" s="94" t="s">
        <v>29</v>
      </c>
      <c r="D526" s="136" t="s">
        <v>30</v>
      </c>
      <c r="E526" s="136" t="s">
        <v>1516</v>
      </c>
      <c r="F526" s="47" t="s">
        <v>2254</v>
      </c>
      <c r="G526" s="136" t="s">
        <v>34</v>
      </c>
      <c r="H526" s="136" t="s">
        <v>44</v>
      </c>
      <c r="I526" s="136" t="s">
        <v>45</v>
      </c>
      <c r="J526" s="136" t="s">
        <v>33</v>
      </c>
      <c r="K526" s="136" t="s">
        <v>33</v>
      </c>
      <c r="L526" s="136" t="s">
        <v>47</v>
      </c>
      <c r="M526" s="136" t="s">
        <v>1524</v>
      </c>
      <c r="N526" s="136" t="s">
        <v>41</v>
      </c>
      <c r="O526" s="142" t="s">
        <v>1519</v>
      </c>
      <c r="P526" s="47" t="s">
        <v>1520</v>
      </c>
    </row>
    <row r="527" spans="1:17" s="139" customFormat="1" ht="12.75" customHeight="1">
      <c r="A527" s="136" t="s">
        <v>1515</v>
      </c>
      <c r="B527" s="136" t="s">
        <v>28</v>
      </c>
      <c r="C527" s="94" t="s">
        <v>29</v>
      </c>
      <c r="D527" s="136" t="s">
        <v>30</v>
      </c>
      <c r="E527" s="136" t="s">
        <v>1516</v>
      </c>
      <c r="F527" s="47" t="s">
        <v>2254</v>
      </c>
      <c r="G527" s="136" t="s">
        <v>34</v>
      </c>
      <c r="H527" s="136" t="s">
        <v>44</v>
      </c>
      <c r="I527" s="136" t="s">
        <v>45</v>
      </c>
      <c r="J527" s="136" t="s">
        <v>33</v>
      </c>
      <c r="K527" s="136" t="s">
        <v>33</v>
      </c>
      <c r="L527" s="136" t="s">
        <v>47</v>
      </c>
      <c r="M527" s="136" t="s">
        <v>1524</v>
      </c>
      <c r="N527" s="136" t="s">
        <v>41</v>
      </c>
      <c r="O527" s="142" t="s">
        <v>1519</v>
      </c>
      <c r="P527" s="47" t="s">
        <v>1520</v>
      </c>
    </row>
    <row r="528" spans="1:17" s="139" customFormat="1" ht="12.75" customHeight="1">
      <c r="A528" s="136" t="s">
        <v>1515</v>
      </c>
      <c r="B528" s="136" t="s">
        <v>28</v>
      </c>
      <c r="C528" s="94" t="s">
        <v>29</v>
      </c>
      <c r="D528" s="136" t="s">
        <v>30</v>
      </c>
      <c r="E528" s="136" t="s">
        <v>1516</v>
      </c>
      <c r="F528" s="47" t="s">
        <v>2254</v>
      </c>
      <c r="G528" s="136" t="s">
        <v>34</v>
      </c>
      <c r="H528" s="136" t="s">
        <v>44</v>
      </c>
      <c r="I528" s="136" t="s">
        <v>45</v>
      </c>
      <c r="J528" s="136" t="s">
        <v>33</v>
      </c>
      <c r="K528" s="136" t="s">
        <v>33</v>
      </c>
      <c r="L528" s="136" t="s">
        <v>47</v>
      </c>
      <c r="M528" s="136" t="s">
        <v>1524</v>
      </c>
      <c r="N528" s="136" t="s">
        <v>41</v>
      </c>
      <c r="O528" s="142" t="s">
        <v>1519</v>
      </c>
      <c r="P528" s="47" t="s">
        <v>1520</v>
      </c>
    </row>
    <row r="529" spans="1:17" s="139" customFormat="1" ht="12.75" customHeight="1">
      <c r="A529" s="136" t="s">
        <v>1515</v>
      </c>
      <c r="B529" s="136" t="s">
        <v>28</v>
      </c>
      <c r="C529" s="94" t="s">
        <v>29</v>
      </c>
      <c r="D529" s="136" t="s">
        <v>30</v>
      </c>
      <c r="E529" s="136" t="s">
        <v>1516</v>
      </c>
      <c r="F529" s="47" t="s">
        <v>2254</v>
      </c>
      <c r="G529" s="136" t="s">
        <v>34</v>
      </c>
      <c r="H529" s="136" t="s">
        <v>44</v>
      </c>
      <c r="I529" s="136" t="s">
        <v>45</v>
      </c>
      <c r="J529" s="136" t="s">
        <v>33</v>
      </c>
      <c r="K529" s="136" t="s">
        <v>33</v>
      </c>
      <c r="L529" s="136" t="s">
        <v>47</v>
      </c>
      <c r="M529" s="136" t="s">
        <v>1524</v>
      </c>
      <c r="N529" s="136" t="s">
        <v>41</v>
      </c>
      <c r="O529" s="142" t="s">
        <v>1519</v>
      </c>
      <c r="P529" s="47" t="s">
        <v>1520</v>
      </c>
    </row>
    <row r="530" spans="1:17" s="139" customFormat="1" ht="12.75" customHeight="1">
      <c r="A530" s="136" t="s">
        <v>1515</v>
      </c>
      <c r="B530" s="136" t="s">
        <v>28</v>
      </c>
      <c r="C530" s="94" t="s">
        <v>29</v>
      </c>
      <c r="D530" s="136" t="s">
        <v>30</v>
      </c>
      <c r="E530" s="136" t="s">
        <v>1516</v>
      </c>
      <c r="F530" s="47" t="s">
        <v>2254</v>
      </c>
      <c r="G530" s="136" t="s">
        <v>34</v>
      </c>
      <c r="H530" s="136" t="s">
        <v>44</v>
      </c>
      <c r="I530" s="136" t="s">
        <v>45</v>
      </c>
      <c r="J530" s="136" t="s">
        <v>33</v>
      </c>
      <c r="K530" s="136" t="s">
        <v>33</v>
      </c>
      <c r="L530" s="136" t="s">
        <v>47</v>
      </c>
      <c r="M530" s="136" t="s">
        <v>1524</v>
      </c>
      <c r="N530" s="146" t="s">
        <v>41</v>
      </c>
      <c r="O530" s="142" t="s">
        <v>1519</v>
      </c>
      <c r="P530" s="47" t="s">
        <v>1520</v>
      </c>
    </row>
    <row r="531" spans="1:17" s="139" customFormat="1" ht="12.75" customHeight="1">
      <c r="A531" s="136" t="s">
        <v>1515</v>
      </c>
      <c r="B531" s="136" t="s">
        <v>28</v>
      </c>
      <c r="C531" s="94" t="s">
        <v>29</v>
      </c>
      <c r="D531" s="136" t="s">
        <v>30</v>
      </c>
      <c r="E531" s="136" t="s">
        <v>1516</v>
      </c>
      <c r="F531" s="47" t="s">
        <v>2254</v>
      </c>
      <c r="G531" s="136" t="s">
        <v>34</v>
      </c>
      <c r="H531" s="136" t="s">
        <v>44</v>
      </c>
      <c r="I531" s="136" t="s">
        <v>45</v>
      </c>
      <c r="J531" s="136" t="s">
        <v>33</v>
      </c>
      <c r="K531" s="136" t="s">
        <v>33</v>
      </c>
      <c r="L531" s="136" t="s">
        <v>47</v>
      </c>
      <c r="M531" s="136" t="s">
        <v>1524</v>
      </c>
      <c r="N531" s="136" t="s">
        <v>41</v>
      </c>
      <c r="O531" s="142" t="s">
        <v>1519</v>
      </c>
      <c r="P531" s="47" t="s">
        <v>1520</v>
      </c>
    </row>
    <row r="532" spans="1:17" s="139" customFormat="1" ht="12.75" customHeight="1">
      <c r="A532" s="136" t="s">
        <v>1528</v>
      </c>
      <c r="B532" s="136" t="s">
        <v>28</v>
      </c>
      <c r="C532" s="94" t="s">
        <v>29</v>
      </c>
      <c r="D532" s="136" t="s">
        <v>30</v>
      </c>
      <c r="E532" s="136" t="s">
        <v>307</v>
      </c>
      <c r="F532" s="47" t="s">
        <v>2236</v>
      </c>
      <c r="G532" s="136" t="s">
        <v>34</v>
      </c>
      <c r="H532" s="136" t="s">
        <v>44</v>
      </c>
      <c r="I532" s="136" t="s">
        <v>45</v>
      </c>
      <c r="J532" s="136" t="s">
        <v>44</v>
      </c>
      <c r="K532" s="136" t="s">
        <v>229</v>
      </c>
      <c r="L532" s="136" t="s">
        <v>49</v>
      </c>
      <c r="M532" s="136" t="s">
        <v>1529</v>
      </c>
      <c r="N532" s="136" t="s">
        <v>41</v>
      </c>
      <c r="O532" s="142" t="s">
        <v>311</v>
      </c>
      <c r="P532" s="47" t="s">
        <v>312</v>
      </c>
    </row>
    <row r="533" spans="1:17" s="139" customFormat="1" ht="12.75" customHeight="1">
      <c r="A533" s="136" t="s">
        <v>1528</v>
      </c>
      <c r="B533" s="136" t="s">
        <v>28</v>
      </c>
      <c r="C533" s="94" t="s">
        <v>29</v>
      </c>
      <c r="D533" s="136" t="s">
        <v>30</v>
      </c>
      <c r="E533" s="136" t="s">
        <v>32</v>
      </c>
      <c r="F533" s="47" t="s">
        <v>2242</v>
      </c>
      <c r="G533" s="136" t="s">
        <v>34</v>
      </c>
      <c r="H533" s="136" t="s">
        <v>44</v>
      </c>
      <c r="I533" s="136" t="s">
        <v>45</v>
      </c>
      <c r="J533" s="136" t="s">
        <v>34</v>
      </c>
      <c r="K533" s="136" t="s">
        <v>229</v>
      </c>
      <c r="L533" s="136" t="s">
        <v>49</v>
      </c>
      <c r="M533" s="136" t="s">
        <v>1530</v>
      </c>
      <c r="N533" s="136" t="s">
        <v>41</v>
      </c>
      <c r="O533" s="142" t="s">
        <v>311</v>
      </c>
      <c r="P533" s="47" t="s">
        <v>312</v>
      </c>
    </row>
    <row r="534" spans="1:17" s="139" customFormat="1" ht="12.75" customHeight="1">
      <c r="A534" s="136" t="s">
        <v>1528</v>
      </c>
      <c r="B534" s="136" t="s">
        <v>28</v>
      </c>
      <c r="C534" s="94" t="s">
        <v>29</v>
      </c>
      <c r="D534" s="136" t="s">
        <v>30</v>
      </c>
      <c r="E534" s="136" t="s">
        <v>32</v>
      </c>
      <c r="F534" s="47" t="s">
        <v>2242</v>
      </c>
      <c r="G534" s="136" t="s">
        <v>34</v>
      </c>
      <c r="H534" s="136" t="s">
        <v>44</v>
      </c>
      <c r="I534" s="136" t="s">
        <v>45</v>
      </c>
      <c r="J534" s="136" t="s">
        <v>34</v>
      </c>
      <c r="K534" s="136" t="s">
        <v>229</v>
      </c>
      <c r="L534" s="136" t="s">
        <v>49</v>
      </c>
      <c r="M534" s="136" t="s">
        <v>1532</v>
      </c>
      <c r="N534" s="136" t="s">
        <v>41</v>
      </c>
      <c r="O534" s="142" t="s">
        <v>311</v>
      </c>
      <c r="P534" s="47" t="s">
        <v>312</v>
      </c>
    </row>
    <row r="535" spans="1:17" s="139" customFormat="1" ht="12.75" customHeight="1">
      <c r="A535" s="136" t="s">
        <v>1528</v>
      </c>
      <c r="B535" s="136" t="s">
        <v>28</v>
      </c>
      <c r="C535" s="94" t="s">
        <v>29</v>
      </c>
      <c r="D535" s="136" t="s">
        <v>30</v>
      </c>
      <c r="E535" s="136" t="s">
        <v>32</v>
      </c>
      <c r="F535" s="47" t="s">
        <v>2242</v>
      </c>
      <c r="G535" s="136" t="s">
        <v>34</v>
      </c>
      <c r="H535" s="136" t="s">
        <v>44</v>
      </c>
      <c r="I535" s="136" t="s">
        <v>45</v>
      </c>
      <c r="J535" s="136" t="s">
        <v>34</v>
      </c>
      <c r="K535" s="136" t="s">
        <v>229</v>
      </c>
      <c r="L535" s="136" t="s">
        <v>49</v>
      </c>
      <c r="M535" s="136" t="s">
        <v>1533</v>
      </c>
      <c r="N535" s="136" t="s">
        <v>41</v>
      </c>
      <c r="O535" s="142" t="s">
        <v>311</v>
      </c>
      <c r="P535" s="47" t="s">
        <v>312</v>
      </c>
    </row>
    <row r="536" spans="1:17" s="139" customFormat="1" ht="12.75" customHeight="1">
      <c r="A536" s="136" t="s">
        <v>1528</v>
      </c>
      <c r="B536" s="136" t="s">
        <v>28</v>
      </c>
      <c r="C536" s="94" t="s">
        <v>259</v>
      </c>
      <c r="D536" s="136" t="s">
        <v>30</v>
      </c>
      <c r="E536" s="136" t="s">
        <v>32</v>
      </c>
      <c r="F536" s="47" t="s">
        <v>2243</v>
      </c>
      <c r="G536" s="136" t="s">
        <v>34</v>
      </c>
      <c r="H536" s="136" t="s">
        <v>44</v>
      </c>
      <c r="I536" s="136" t="s">
        <v>45</v>
      </c>
      <c r="J536" s="136" t="s">
        <v>34</v>
      </c>
      <c r="K536" s="136" t="s">
        <v>229</v>
      </c>
      <c r="L536" s="136" t="s">
        <v>49</v>
      </c>
      <c r="M536" s="136" t="s">
        <v>1534</v>
      </c>
      <c r="N536" s="136" t="s">
        <v>41</v>
      </c>
      <c r="O536" s="142" t="s">
        <v>311</v>
      </c>
      <c r="P536" s="47" t="s">
        <v>312</v>
      </c>
    </row>
    <row r="537" spans="1:17" s="193" customFormat="1" ht="12.75" customHeight="1">
      <c r="A537" s="47" t="s">
        <v>2131</v>
      </c>
      <c r="B537" s="47" t="s">
        <v>28</v>
      </c>
      <c r="C537" s="46" t="s">
        <v>41</v>
      </c>
      <c r="D537" s="47" t="s">
        <v>30</v>
      </c>
      <c r="E537" s="47" t="s">
        <v>2132</v>
      </c>
      <c r="F537" s="47" t="s">
        <v>2198</v>
      </c>
      <c r="G537" s="47" t="s">
        <v>34</v>
      </c>
      <c r="H537" s="47" t="s">
        <v>44</v>
      </c>
      <c r="I537" s="47" t="s">
        <v>45</v>
      </c>
      <c r="J537" s="47" t="s">
        <v>33</v>
      </c>
      <c r="K537" s="47" t="s">
        <v>33</v>
      </c>
      <c r="L537" s="47" t="s">
        <v>49</v>
      </c>
      <c r="M537" s="47" t="s">
        <v>2133</v>
      </c>
      <c r="N537" s="47" t="s">
        <v>41</v>
      </c>
      <c r="O537" s="115" t="s">
        <v>2134</v>
      </c>
      <c r="P537" s="47" t="s">
        <v>2135</v>
      </c>
    </row>
    <row r="538" spans="1:17" s="193" customFormat="1" ht="12.75" customHeight="1">
      <c r="A538" s="47" t="s">
        <v>2131</v>
      </c>
      <c r="B538" s="47" t="s">
        <v>28</v>
      </c>
      <c r="C538" s="46" t="s">
        <v>41</v>
      </c>
      <c r="D538" s="47" t="s">
        <v>30</v>
      </c>
      <c r="E538" s="47" t="s">
        <v>2136</v>
      </c>
      <c r="F538" s="47" t="s">
        <v>2142</v>
      </c>
      <c r="G538" s="47" t="s">
        <v>34</v>
      </c>
      <c r="H538" s="47" t="s">
        <v>44</v>
      </c>
      <c r="I538" s="47" t="s">
        <v>45</v>
      </c>
      <c r="J538" s="47" t="s">
        <v>33</v>
      </c>
      <c r="K538" s="47" t="s">
        <v>33</v>
      </c>
      <c r="L538" s="47" t="s">
        <v>49</v>
      </c>
      <c r="M538" s="47" t="s">
        <v>2137</v>
      </c>
      <c r="N538" s="47" t="s">
        <v>41</v>
      </c>
      <c r="O538" s="115" t="s">
        <v>2134</v>
      </c>
      <c r="P538" s="47" t="s">
        <v>2135</v>
      </c>
    </row>
    <row r="539" spans="1:17" s="193" customFormat="1" ht="12.75" customHeight="1">
      <c r="A539" s="47" t="s">
        <v>2131</v>
      </c>
      <c r="B539" s="47" t="s">
        <v>28</v>
      </c>
      <c r="C539" s="46" t="s">
        <v>41</v>
      </c>
      <c r="D539" s="47" t="s">
        <v>30</v>
      </c>
      <c r="E539" s="47" t="s">
        <v>2138</v>
      </c>
      <c r="F539" s="47" t="s">
        <v>2143</v>
      </c>
      <c r="G539" s="47" t="s">
        <v>34</v>
      </c>
      <c r="H539" s="47" t="s">
        <v>44</v>
      </c>
      <c r="I539" s="47" t="s">
        <v>45</v>
      </c>
      <c r="J539" s="47" t="s">
        <v>33</v>
      </c>
      <c r="K539" s="47" t="s">
        <v>33</v>
      </c>
      <c r="L539" s="47" t="s">
        <v>49</v>
      </c>
      <c r="M539" s="47" t="s">
        <v>2139</v>
      </c>
      <c r="N539" s="47" t="s">
        <v>41</v>
      </c>
      <c r="O539" s="115" t="s">
        <v>2134</v>
      </c>
      <c r="P539" s="47" t="s">
        <v>2135</v>
      </c>
    </row>
    <row r="540" spans="1:17" s="139" customFormat="1" ht="12.75" customHeight="1">
      <c r="A540" s="47" t="s">
        <v>1950</v>
      </c>
      <c r="B540" s="136" t="s">
        <v>28</v>
      </c>
      <c r="C540" s="94" t="s">
        <v>374</v>
      </c>
      <c r="D540" s="136" t="s">
        <v>275</v>
      </c>
      <c r="E540" s="136" t="s">
        <v>1504</v>
      </c>
      <c r="F540" s="47" t="s">
        <v>2201</v>
      </c>
      <c r="G540" s="136" t="s">
        <v>34</v>
      </c>
      <c r="H540" s="136" t="s">
        <v>44</v>
      </c>
      <c r="I540" s="136" t="s">
        <v>45</v>
      </c>
      <c r="J540" s="136" t="s">
        <v>34</v>
      </c>
      <c r="K540" s="136" t="s">
        <v>1505</v>
      </c>
      <c r="L540" s="136" t="s">
        <v>298</v>
      </c>
      <c r="M540" s="136" t="s">
        <v>1506</v>
      </c>
      <c r="N540" s="136" t="s">
        <v>41</v>
      </c>
      <c r="O540" s="142" t="s">
        <v>1507</v>
      </c>
      <c r="P540" s="120"/>
      <c r="Q540" s="49"/>
    </row>
    <row r="541" spans="1:17" s="139" customFormat="1" ht="12.75" customHeight="1">
      <c r="A541" s="47" t="s">
        <v>1950</v>
      </c>
      <c r="B541" s="136" t="s">
        <v>28</v>
      </c>
      <c r="C541" s="94" t="s">
        <v>259</v>
      </c>
      <c r="D541" s="136" t="s">
        <v>30</v>
      </c>
      <c r="E541" s="136" t="s">
        <v>1509</v>
      </c>
      <c r="F541" s="47" t="s">
        <v>2237</v>
      </c>
      <c r="G541" s="136" t="s">
        <v>34</v>
      </c>
      <c r="H541" s="136" t="s">
        <v>44</v>
      </c>
      <c r="I541" s="136" t="s">
        <v>45</v>
      </c>
      <c r="J541" s="136" t="s">
        <v>34</v>
      </c>
      <c r="K541" s="136" t="s">
        <v>1143</v>
      </c>
      <c r="L541" s="136" t="s">
        <v>298</v>
      </c>
      <c r="M541" s="136" t="s">
        <v>1510</v>
      </c>
      <c r="N541" s="136" t="s">
        <v>41</v>
      </c>
      <c r="O541" s="142" t="s">
        <v>1511</v>
      </c>
      <c r="P541" s="120"/>
    </row>
    <row r="542" spans="1:17" s="139" customFormat="1" ht="12.75" customHeight="1">
      <c r="A542" s="47" t="s">
        <v>1950</v>
      </c>
      <c r="B542" s="136" t="s">
        <v>28</v>
      </c>
      <c r="C542" s="94" t="s">
        <v>259</v>
      </c>
      <c r="D542" s="136" t="s">
        <v>30</v>
      </c>
      <c r="E542" s="136" t="s">
        <v>1512</v>
      </c>
      <c r="F542" s="47" t="s">
        <v>2237</v>
      </c>
      <c r="G542" s="136" t="s">
        <v>34</v>
      </c>
      <c r="H542" s="136" t="s">
        <v>44</v>
      </c>
      <c r="I542" s="136" t="s">
        <v>45</v>
      </c>
      <c r="J542" s="136" t="s">
        <v>34</v>
      </c>
      <c r="K542" s="136" t="s">
        <v>1143</v>
      </c>
      <c r="L542" s="136" t="s">
        <v>298</v>
      </c>
      <c r="M542" s="136" t="s">
        <v>1514</v>
      </c>
      <c r="N542" s="136" t="s">
        <v>41</v>
      </c>
      <c r="O542" s="142" t="s">
        <v>1511</v>
      </c>
      <c r="P542" s="120"/>
    </row>
    <row r="543" spans="1:17" s="139" customFormat="1" ht="12.75" customHeight="1">
      <c r="A543" s="47" t="s">
        <v>2033</v>
      </c>
      <c r="B543" s="136" t="s">
        <v>28</v>
      </c>
      <c r="C543" s="94" t="s">
        <v>1241</v>
      </c>
      <c r="D543" s="136" t="s">
        <v>30</v>
      </c>
      <c r="E543" s="136" t="s">
        <v>215</v>
      </c>
      <c r="F543" s="47" t="s">
        <v>2203</v>
      </c>
      <c r="G543" s="136" t="s">
        <v>34</v>
      </c>
      <c r="H543" s="136" t="s">
        <v>44</v>
      </c>
      <c r="I543" s="136" t="s">
        <v>45</v>
      </c>
      <c r="J543" s="136" t="s">
        <v>34</v>
      </c>
      <c r="K543" s="136" t="s">
        <v>1536</v>
      </c>
      <c r="L543" s="136" t="s">
        <v>47</v>
      </c>
      <c r="M543" s="152" t="s">
        <v>1537</v>
      </c>
      <c r="N543" s="136" t="s">
        <v>34</v>
      </c>
      <c r="O543" s="142" t="s">
        <v>1538</v>
      </c>
      <c r="P543" s="120"/>
      <c r="Q543" s="49"/>
    </row>
    <row r="544" spans="1:17" s="139" customFormat="1" ht="12.75" customHeight="1">
      <c r="A544" s="47" t="s">
        <v>2033</v>
      </c>
      <c r="B544" s="136" t="s">
        <v>28</v>
      </c>
      <c r="C544" s="94" t="s">
        <v>728</v>
      </c>
      <c r="D544" s="136" t="s">
        <v>30</v>
      </c>
      <c r="E544" s="136" t="s">
        <v>32</v>
      </c>
      <c r="F544" s="47" t="s">
        <v>2250</v>
      </c>
      <c r="G544" s="136" t="s">
        <v>34</v>
      </c>
      <c r="H544" s="136" t="s">
        <v>44</v>
      </c>
      <c r="I544" s="136" t="s">
        <v>45</v>
      </c>
      <c r="J544" s="136" t="s">
        <v>34</v>
      </c>
      <c r="K544" s="141" t="s">
        <v>1540</v>
      </c>
      <c r="L544" s="136" t="s">
        <v>47</v>
      </c>
      <c r="M544" s="136" t="s">
        <v>1541</v>
      </c>
      <c r="N544" s="136" t="s">
        <v>119</v>
      </c>
      <c r="O544" s="142" t="s">
        <v>133</v>
      </c>
      <c r="P544" s="120" t="s">
        <v>1542</v>
      </c>
    </row>
    <row r="545" spans="1:17" s="139" customFormat="1" ht="12.75" customHeight="1">
      <c r="A545" s="47" t="s">
        <v>2033</v>
      </c>
      <c r="B545" s="136" t="s">
        <v>28</v>
      </c>
      <c r="C545" s="94" t="s">
        <v>29</v>
      </c>
      <c r="D545" s="136" t="s">
        <v>30</v>
      </c>
      <c r="E545" s="136" t="s">
        <v>32</v>
      </c>
      <c r="F545" s="47" t="s">
        <v>2242</v>
      </c>
      <c r="G545" s="136" t="s">
        <v>34</v>
      </c>
      <c r="H545" s="136" t="s">
        <v>44</v>
      </c>
      <c r="I545" s="136" t="s">
        <v>45</v>
      </c>
      <c r="J545" s="136" t="s">
        <v>33</v>
      </c>
      <c r="K545" s="141" t="s">
        <v>1540</v>
      </c>
      <c r="L545" s="136" t="s">
        <v>47</v>
      </c>
      <c r="M545" s="136" t="s">
        <v>41</v>
      </c>
      <c r="N545" s="136" t="s">
        <v>51</v>
      </c>
      <c r="O545" s="142" t="s">
        <v>133</v>
      </c>
      <c r="P545" s="120" t="s">
        <v>1544</v>
      </c>
    </row>
    <row r="546" spans="1:17" s="139" customFormat="1" ht="12.75" customHeight="1">
      <c r="A546" s="136" t="s">
        <v>1545</v>
      </c>
      <c r="B546" s="136" t="s">
        <v>28</v>
      </c>
      <c r="C546" s="136" t="s">
        <v>41</v>
      </c>
      <c r="D546" s="136" t="s">
        <v>41</v>
      </c>
      <c r="E546" s="136" t="s">
        <v>547</v>
      </c>
      <c r="F546" s="136" t="s">
        <v>547</v>
      </c>
      <c r="G546" s="136" t="s">
        <v>34</v>
      </c>
      <c r="H546" s="136" t="s">
        <v>44</v>
      </c>
      <c r="I546" s="136" t="s">
        <v>45</v>
      </c>
      <c r="J546" s="136" t="s">
        <v>33</v>
      </c>
      <c r="K546" s="136" t="s">
        <v>33</v>
      </c>
      <c r="L546" s="136" t="s">
        <v>49</v>
      </c>
      <c r="M546" s="136" t="s">
        <v>1546</v>
      </c>
      <c r="N546" s="136" t="s">
        <v>41</v>
      </c>
      <c r="O546" s="142" t="s">
        <v>1548</v>
      </c>
      <c r="P546" s="47"/>
      <c r="Q546" s="120"/>
    </row>
    <row r="547" spans="1:17" s="139" customFormat="1" ht="12.75" customHeight="1">
      <c r="A547" s="136" t="s">
        <v>1545</v>
      </c>
      <c r="B547" s="136" t="s">
        <v>28</v>
      </c>
      <c r="C547" s="136" t="s">
        <v>41</v>
      </c>
      <c r="D547" s="136" t="s">
        <v>41</v>
      </c>
      <c r="E547" s="136" t="s">
        <v>547</v>
      </c>
      <c r="F547" s="136" t="s">
        <v>547</v>
      </c>
      <c r="G547" s="136" t="s">
        <v>34</v>
      </c>
      <c r="H547" s="136" t="s">
        <v>44</v>
      </c>
      <c r="I547" s="136" t="s">
        <v>45</v>
      </c>
      <c r="J547" s="136" t="s">
        <v>33</v>
      </c>
      <c r="K547" s="136" t="s">
        <v>33</v>
      </c>
      <c r="L547" s="136" t="s">
        <v>49</v>
      </c>
      <c r="M547" s="136" t="s">
        <v>1551</v>
      </c>
      <c r="N547" s="136" t="s">
        <v>41</v>
      </c>
      <c r="O547" s="142" t="s">
        <v>1548</v>
      </c>
      <c r="P547" s="47"/>
      <c r="Q547" s="120"/>
    </row>
    <row r="548" spans="1:17" s="139" customFormat="1" ht="12.75" customHeight="1">
      <c r="A548" s="136" t="s">
        <v>1545</v>
      </c>
      <c r="B548" s="136" t="s">
        <v>28</v>
      </c>
      <c r="C548" s="136" t="s">
        <v>41</v>
      </c>
      <c r="D548" s="136" t="s">
        <v>41</v>
      </c>
      <c r="E548" s="136" t="s">
        <v>83</v>
      </c>
      <c r="F548" s="47" t="s">
        <v>2185</v>
      </c>
      <c r="G548" s="136" t="s">
        <v>34</v>
      </c>
      <c r="H548" s="136" t="s">
        <v>44</v>
      </c>
      <c r="I548" s="136" t="s">
        <v>45</v>
      </c>
      <c r="J548" s="136" t="s">
        <v>33</v>
      </c>
      <c r="K548" s="136" t="s">
        <v>33</v>
      </c>
      <c r="L548" s="136" t="s">
        <v>49</v>
      </c>
      <c r="M548" s="136" t="s">
        <v>1553</v>
      </c>
      <c r="N548" s="136" t="s">
        <v>41</v>
      </c>
      <c r="O548" s="142" t="s">
        <v>1548</v>
      </c>
      <c r="P548" s="47"/>
      <c r="Q548" s="120"/>
    </row>
    <row r="549" spans="1:17" s="139" customFormat="1" ht="12.75" customHeight="1">
      <c r="A549" s="136" t="s">
        <v>1545</v>
      </c>
      <c r="B549" s="136" t="s">
        <v>28</v>
      </c>
      <c r="C549" s="136" t="s">
        <v>41</v>
      </c>
      <c r="D549" s="136" t="s">
        <v>41</v>
      </c>
      <c r="E549" s="136" t="s">
        <v>83</v>
      </c>
      <c r="F549" s="47" t="s">
        <v>2185</v>
      </c>
      <c r="G549" s="136" t="s">
        <v>34</v>
      </c>
      <c r="H549" s="136" t="s">
        <v>44</v>
      </c>
      <c r="I549" s="136" t="s">
        <v>45</v>
      </c>
      <c r="J549" s="136" t="s">
        <v>33</v>
      </c>
      <c r="K549" s="136" t="s">
        <v>33</v>
      </c>
      <c r="L549" s="136" t="s">
        <v>49</v>
      </c>
      <c r="M549" s="136" t="s">
        <v>1554</v>
      </c>
      <c r="N549" s="136" t="s">
        <v>41</v>
      </c>
      <c r="O549" s="142" t="s">
        <v>1548</v>
      </c>
      <c r="P549" s="47"/>
      <c r="Q549" s="120"/>
    </row>
    <row r="550" spans="1:17" s="139" customFormat="1" ht="12.75" customHeight="1">
      <c r="A550" s="136" t="s">
        <v>1545</v>
      </c>
      <c r="B550" s="136" t="s">
        <v>28</v>
      </c>
      <c r="C550" s="136" t="s">
        <v>41</v>
      </c>
      <c r="D550" s="136" t="s">
        <v>41</v>
      </c>
      <c r="E550" s="136" t="s">
        <v>83</v>
      </c>
      <c r="F550" s="47" t="s">
        <v>2185</v>
      </c>
      <c r="G550" s="136" t="s">
        <v>34</v>
      </c>
      <c r="H550" s="136" t="s">
        <v>44</v>
      </c>
      <c r="I550" s="136" t="s">
        <v>45</v>
      </c>
      <c r="J550" s="136" t="s">
        <v>33</v>
      </c>
      <c r="K550" s="136" t="s">
        <v>33</v>
      </c>
      <c r="L550" s="136" t="s">
        <v>49</v>
      </c>
      <c r="M550" s="136" t="s">
        <v>1555</v>
      </c>
      <c r="N550" s="136" t="s">
        <v>41</v>
      </c>
      <c r="O550" s="142" t="s">
        <v>1548</v>
      </c>
      <c r="P550" s="47"/>
      <c r="Q550" s="120"/>
    </row>
    <row r="551" spans="1:17" s="139" customFormat="1" ht="12.75" customHeight="1">
      <c r="A551" s="136" t="s">
        <v>1545</v>
      </c>
      <c r="B551" s="136" t="s">
        <v>28</v>
      </c>
      <c r="C551" s="136" t="s">
        <v>93</v>
      </c>
      <c r="D551" s="136" t="s">
        <v>94</v>
      </c>
      <c r="E551" s="136" t="s">
        <v>157</v>
      </c>
      <c r="F551" s="47" t="s">
        <v>2222</v>
      </c>
      <c r="G551" s="136" t="s">
        <v>34</v>
      </c>
      <c r="H551" s="136" t="s">
        <v>44</v>
      </c>
      <c r="I551" s="136" t="s">
        <v>45</v>
      </c>
      <c r="J551" s="136" t="s">
        <v>33</v>
      </c>
      <c r="K551" s="136" t="s">
        <v>33</v>
      </c>
      <c r="L551" s="136" t="s">
        <v>49</v>
      </c>
      <c r="M551" s="136" t="s">
        <v>1556</v>
      </c>
      <c r="N551" s="136" t="s">
        <v>41</v>
      </c>
      <c r="O551" s="142" t="s">
        <v>1548</v>
      </c>
      <c r="P551" s="47"/>
      <c r="Q551" s="120"/>
    </row>
    <row r="552" spans="1:17" s="139" customFormat="1" ht="12.75" customHeight="1">
      <c r="A552" s="136" t="s">
        <v>1545</v>
      </c>
      <c r="B552" s="136" t="s">
        <v>28</v>
      </c>
      <c r="C552" s="136" t="s">
        <v>41</v>
      </c>
      <c r="D552" s="136" t="s">
        <v>41</v>
      </c>
      <c r="E552" s="136" t="s">
        <v>1557</v>
      </c>
      <c r="F552" s="136" t="s">
        <v>1419</v>
      </c>
      <c r="G552" s="136" t="s">
        <v>34</v>
      </c>
      <c r="H552" s="136" t="s">
        <v>44</v>
      </c>
      <c r="I552" s="136" t="s">
        <v>45</v>
      </c>
      <c r="J552" s="136" t="s">
        <v>33</v>
      </c>
      <c r="K552" s="136" t="s">
        <v>33</v>
      </c>
      <c r="L552" s="136" t="s">
        <v>49</v>
      </c>
      <c r="M552" s="136" t="s">
        <v>1558</v>
      </c>
      <c r="N552" s="136" t="s">
        <v>41</v>
      </c>
      <c r="O552" s="142" t="s">
        <v>1548</v>
      </c>
      <c r="P552" s="47"/>
      <c r="Q552" s="120"/>
    </row>
    <row r="553" spans="1:17" s="139" customFormat="1" ht="12.75" customHeight="1">
      <c r="A553" s="136" t="s">
        <v>1545</v>
      </c>
      <c r="B553" s="136" t="s">
        <v>28</v>
      </c>
      <c r="C553" s="47" t="s">
        <v>374</v>
      </c>
      <c r="D553" s="136" t="s">
        <v>275</v>
      </c>
      <c r="E553" s="136" t="s">
        <v>277</v>
      </c>
      <c r="F553" s="47" t="s">
        <v>2201</v>
      </c>
      <c r="G553" s="136" t="s">
        <v>34</v>
      </c>
      <c r="H553" s="136" t="s">
        <v>44</v>
      </c>
      <c r="I553" s="136" t="s">
        <v>45</v>
      </c>
      <c r="J553" s="136" t="s">
        <v>33</v>
      </c>
      <c r="K553" s="136" t="s">
        <v>33</v>
      </c>
      <c r="L553" s="136" t="s">
        <v>49</v>
      </c>
      <c r="M553" s="136" t="s">
        <v>1560</v>
      </c>
      <c r="N553" s="136" t="s">
        <v>41</v>
      </c>
      <c r="O553" s="142" t="s">
        <v>1548</v>
      </c>
      <c r="P553" s="47"/>
      <c r="Q553" s="120"/>
    </row>
    <row r="554" spans="1:17" s="139" customFormat="1" ht="12.75" customHeight="1">
      <c r="A554" s="136" t="s">
        <v>1545</v>
      </c>
      <c r="B554" s="136" t="s">
        <v>28</v>
      </c>
      <c r="C554" s="136" t="s">
        <v>41</v>
      </c>
      <c r="D554" s="136" t="s">
        <v>41</v>
      </c>
      <c r="E554" s="136" t="s">
        <v>220</v>
      </c>
      <c r="F554" s="47" t="s">
        <v>2259</v>
      </c>
      <c r="G554" s="136" t="s">
        <v>34</v>
      </c>
      <c r="H554" s="136" t="s">
        <v>44</v>
      </c>
      <c r="I554" s="136" t="s">
        <v>45</v>
      </c>
      <c r="J554" s="136" t="s">
        <v>33</v>
      </c>
      <c r="K554" s="136" t="s">
        <v>33</v>
      </c>
      <c r="L554" s="136" t="s">
        <v>49</v>
      </c>
      <c r="M554" s="136" t="s">
        <v>1563</v>
      </c>
      <c r="N554" s="136" t="s">
        <v>41</v>
      </c>
      <c r="O554" s="142" t="s">
        <v>1548</v>
      </c>
      <c r="P554" s="47"/>
      <c r="Q554" s="120"/>
    </row>
    <row r="555" spans="1:17" s="139" customFormat="1" ht="12.75" customHeight="1">
      <c r="A555" s="136" t="s">
        <v>1545</v>
      </c>
      <c r="B555" s="136" t="s">
        <v>28</v>
      </c>
      <c r="C555" s="136" t="s">
        <v>41</v>
      </c>
      <c r="D555" s="136" t="s">
        <v>30</v>
      </c>
      <c r="E555" s="136" t="s">
        <v>219</v>
      </c>
      <c r="F555" s="47" t="s">
        <v>2258</v>
      </c>
      <c r="G555" s="136" t="s">
        <v>34</v>
      </c>
      <c r="H555" s="136" t="s">
        <v>34</v>
      </c>
      <c r="I555" s="136" t="s">
        <v>45</v>
      </c>
      <c r="J555" s="136" t="s">
        <v>33</v>
      </c>
      <c r="K555" s="136" t="s">
        <v>33</v>
      </c>
      <c r="L555" s="136" t="s">
        <v>49</v>
      </c>
      <c r="M555" s="136" t="s">
        <v>1565</v>
      </c>
      <c r="N555" s="136" t="s">
        <v>41</v>
      </c>
      <c r="O555" s="142" t="s">
        <v>222</v>
      </c>
      <c r="P555" s="47" t="s">
        <v>1566</v>
      </c>
      <c r="Q555" s="120"/>
    </row>
    <row r="556" spans="1:17" s="139" customFormat="1" ht="12.75" customHeight="1">
      <c r="A556" s="136" t="s">
        <v>1545</v>
      </c>
      <c r="B556" s="136" t="s">
        <v>28</v>
      </c>
      <c r="C556" s="136" t="s">
        <v>41</v>
      </c>
      <c r="D556" s="136" t="s">
        <v>30</v>
      </c>
      <c r="E556" s="136" t="s">
        <v>224</v>
      </c>
      <c r="F556" s="47" t="s">
        <v>2257</v>
      </c>
      <c r="G556" s="136" t="s">
        <v>34</v>
      </c>
      <c r="H556" s="136" t="s">
        <v>34</v>
      </c>
      <c r="I556" s="136" t="s">
        <v>45</v>
      </c>
      <c r="J556" s="136" t="s">
        <v>33</v>
      </c>
      <c r="K556" s="136" t="s">
        <v>33</v>
      </c>
      <c r="L556" s="136" t="s">
        <v>49</v>
      </c>
      <c r="M556" s="136" t="s">
        <v>1567</v>
      </c>
      <c r="N556" s="136" t="s">
        <v>41</v>
      </c>
      <c r="O556" s="142" t="s">
        <v>222</v>
      </c>
      <c r="P556" s="47" t="s">
        <v>1566</v>
      </c>
      <c r="Q556" s="120"/>
    </row>
    <row r="557" spans="1:17" s="139" customFormat="1" ht="12.75" customHeight="1">
      <c r="A557" s="136" t="s">
        <v>1545</v>
      </c>
      <c r="B557" s="136" t="s">
        <v>28</v>
      </c>
      <c r="C557" s="136" t="s">
        <v>41</v>
      </c>
      <c r="D557" s="136" t="s">
        <v>30</v>
      </c>
      <c r="E557" s="136" t="s">
        <v>542</v>
      </c>
      <c r="F557" s="47" t="s">
        <v>2185</v>
      </c>
      <c r="G557" s="136" t="s">
        <v>34</v>
      </c>
      <c r="H557" s="136" t="s">
        <v>34</v>
      </c>
      <c r="I557" s="136" t="s">
        <v>45</v>
      </c>
      <c r="J557" s="136" t="s">
        <v>33</v>
      </c>
      <c r="K557" s="136" t="s">
        <v>33</v>
      </c>
      <c r="L557" s="136" t="s">
        <v>49</v>
      </c>
      <c r="M557" s="136" t="s">
        <v>1568</v>
      </c>
      <c r="N557" s="136" t="s">
        <v>41</v>
      </c>
      <c r="O557" s="142" t="s">
        <v>222</v>
      </c>
      <c r="P557" s="47" t="s">
        <v>1566</v>
      </c>
      <c r="Q557" s="120"/>
    </row>
    <row r="558" spans="1:17" s="139" customFormat="1" ht="12.75" customHeight="1">
      <c r="A558" s="136" t="s">
        <v>1545</v>
      </c>
      <c r="B558" s="136" t="s">
        <v>28</v>
      </c>
      <c r="C558" s="136" t="s">
        <v>41</v>
      </c>
      <c r="D558" s="136" t="s">
        <v>30</v>
      </c>
      <c r="E558" s="136" t="s">
        <v>551</v>
      </c>
      <c r="F558" s="136" t="s">
        <v>551</v>
      </c>
      <c r="G558" s="136" t="s">
        <v>34</v>
      </c>
      <c r="H558" s="136" t="s">
        <v>34</v>
      </c>
      <c r="I558" s="136" t="s">
        <v>45</v>
      </c>
      <c r="J558" s="136" t="s">
        <v>33</v>
      </c>
      <c r="K558" s="136" t="s">
        <v>33</v>
      </c>
      <c r="L558" s="136" t="s">
        <v>49</v>
      </c>
      <c r="M558" s="136" t="s">
        <v>1572</v>
      </c>
      <c r="N558" s="136" t="s">
        <v>41</v>
      </c>
      <c r="O558" s="142" t="s">
        <v>222</v>
      </c>
      <c r="P558" s="47" t="s">
        <v>1566</v>
      </c>
      <c r="Q558" s="120"/>
    </row>
    <row r="559" spans="1:17" s="139" customFormat="1" ht="12.75" customHeight="1">
      <c r="A559" s="136" t="s">
        <v>1545</v>
      </c>
      <c r="B559" s="136" t="s">
        <v>28</v>
      </c>
      <c r="C559" s="136" t="s">
        <v>41</v>
      </c>
      <c r="D559" s="136" t="s">
        <v>30</v>
      </c>
      <c r="E559" s="136" t="s">
        <v>83</v>
      </c>
      <c r="F559" s="47" t="s">
        <v>2185</v>
      </c>
      <c r="G559" s="136" t="s">
        <v>34</v>
      </c>
      <c r="H559" s="136" t="s">
        <v>34</v>
      </c>
      <c r="I559" s="136" t="s">
        <v>45</v>
      </c>
      <c r="J559" s="136" t="s">
        <v>33</v>
      </c>
      <c r="K559" s="136" t="s">
        <v>33</v>
      </c>
      <c r="L559" s="136" t="s">
        <v>49</v>
      </c>
      <c r="M559" s="136" t="s">
        <v>1573</v>
      </c>
      <c r="N559" s="136" t="s">
        <v>41</v>
      </c>
      <c r="O559" s="142" t="s">
        <v>107</v>
      </c>
      <c r="P559" s="47"/>
    </row>
    <row r="560" spans="1:17" s="139" customFormat="1" ht="12.75" customHeight="1">
      <c r="A560" s="136" t="s">
        <v>1545</v>
      </c>
      <c r="B560" s="136" t="s">
        <v>28</v>
      </c>
      <c r="C560" s="136" t="s">
        <v>41</v>
      </c>
      <c r="D560" s="136" t="s">
        <v>30</v>
      </c>
      <c r="E560" s="136" t="s">
        <v>108</v>
      </c>
      <c r="F560" s="136" t="s">
        <v>108</v>
      </c>
      <c r="G560" s="136" t="s">
        <v>34</v>
      </c>
      <c r="H560" s="136" t="s">
        <v>562</v>
      </c>
      <c r="I560" s="136" t="s">
        <v>45</v>
      </c>
      <c r="J560" s="136" t="s">
        <v>33</v>
      </c>
      <c r="K560" s="136" t="s">
        <v>33</v>
      </c>
      <c r="L560" s="136" t="s">
        <v>49</v>
      </c>
      <c r="M560" s="136" t="s">
        <v>1574</v>
      </c>
      <c r="N560" s="136" t="s">
        <v>41</v>
      </c>
      <c r="O560" s="142" t="s">
        <v>107</v>
      </c>
      <c r="P560" s="47"/>
    </row>
    <row r="561" spans="1:17" s="139" customFormat="1" ht="12.75" customHeight="1">
      <c r="A561" s="136" t="s">
        <v>1545</v>
      </c>
      <c r="B561" s="136" t="s">
        <v>28</v>
      </c>
      <c r="C561" s="136" t="s">
        <v>41</v>
      </c>
      <c r="D561" s="136" t="s">
        <v>30</v>
      </c>
      <c r="E561" s="136" t="s">
        <v>112</v>
      </c>
      <c r="F561" s="136" t="s">
        <v>113</v>
      </c>
      <c r="G561" s="136" t="s">
        <v>34</v>
      </c>
      <c r="H561" s="136" t="s">
        <v>562</v>
      </c>
      <c r="I561" s="136" t="s">
        <v>45</v>
      </c>
      <c r="J561" s="136" t="s">
        <v>33</v>
      </c>
      <c r="K561" s="136" t="s">
        <v>33</v>
      </c>
      <c r="L561" s="136" t="s">
        <v>49</v>
      </c>
      <c r="M561" s="136" t="s">
        <v>1575</v>
      </c>
      <c r="N561" s="136" t="s">
        <v>41</v>
      </c>
      <c r="O561" s="142" t="s">
        <v>107</v>
      </c>
      <c r="P561" s="47"/>
    </row>
    <row r="562" spans="1:17" s="139" customFormat="1" ht="12.75" customHeight="1">
      <c r="A562" s="136" t="s">
        <v>1545</v>
      </c>
      <c r="B562" s="136" t="s">
        <v>28</v>
      </c>
      <c r="C562" s="136" t="s">
        <v>41</v>
      </c>
      <c r="D562" s="136" t="s">
        <v>30</v>
      </c>
      <c r="E562" s="136" t="s">
        <v>118</v>
      </c>
      <c r="F562" s="136" t="s">
        <v>120</v>
      </c>
      <c r="G562" s="136" t="s">
        <v>34</v>
      </c>
      <c r="H562" s="136" t="s">
        <v>34</v>
      </c>
      <c r="I562" s="136" t="s">
        <v>45</v>
      </c>
      <c r="J562" s="136" t="s">
        <v>33</v>
      </c>
      <c r="K562" s="136" t="s">
        <v>33</v>
      </c>
      <c r="L562" s="136" t="s">
        <v>49</v>
      </c>
      <c r="M562" s="136" t="s">
        <v>1577</v>
      </c>
      <c r="N562" s="136" t="s">
        <v>41</v>
      </c>
      <c r="O562" s="142" t="s">
        <v>107</v>
      </c>
      <c r="P562" s="47"/>
    </row>
    <row r="563" spans="1:17" s="139" customFormat="1" ht="12.75" customHeight="1">
      <c r="A563" s="136" t="s">
        <v>1545</v>
      </c>
      <c r="B563" s="136" t="s">
        <v>28</v>
      </c>
      <c r="C563" s="136" t="s">
        <v>41</v>
      </c>
      <c r="D563" s="136" t="s">
        <v>30</v>
      </c>
      <c r="E563" s="136" t="s">
        <v>129</v>
      </c>
      <c r="F563" s="47" t="s">
        <v>2199</v>
      </c>
      <c r="G563" s="136" t="s">
        <v>34</v>
      </c>
      <c r="H563" s="136" t="s">
        <v>34</v>
      </c>
      <c r="I563" s="136" t="s">
        <v>45</v>
      </c>
      <c r="J563" s="136" t="s">
        <v>33</v>
      </c>
      <c r="K563" s="136" t="s">
        <v>33</v>
      </c>
      <c r="L563" s="136" t="s">
        <v>49</v>
      </c>
      <c r="M563" s="136" t="s">
        <v>1580</v>
      </c>
      <c r="N563" s="136" t="s">
        <v>41</v>
      </c>
      <c r="O563" s="142" t="s">
        <v>107</v>
      </c>
      <c r="P563" s="47"/>
    </row>
    <row r="564" spans="1:17" s="139" customFormat="1" ht="12.75" customHeight="1">
      <c r="A564" s="136" t="s">
        <v>1545</v>
      </c>
      <c r="B564" s="136" t="s">
        <v>28</v>
      </c>
      <c r="C564" s="136" t="s">
        <v>41</v>
      </c>
      <c r="D564" s="136" t="s">
        <v>41</v>
      </c>
      <c r="E564" s="136" t="s">
        <v>96</v>
      </c>
      <c r="F564" s="47" t="s">
        <v>2145</v>
      </c>
      <c r="G564" s="136" t="s">
        <v>34</v>
      </c>
      <c r="H564" s="136" t="s">
        <v>34</v>
      </c>
      <c r="I564" s="136" t="s">
        <v>45</v>
      </c>
      <c r="J564" s="136" t="s">
        <v>33</v>
      </c>
      <c r="K564" s="136" t="s">
        <v>33</v>
      </c>
      <c r="L564" s="136" t="s">
        <v>49</v>
      </c>
      <c r="M564" s="136" t="s">
        <v>1582</v>
      </c>
      <c r="N564" s="136" t="s">
        <v>41</v>
      </c>
      <c r="O564" s="142" t="s">
        <v>578</v>
      </c>
      <c r="P564" s="47" t="s">
        <v>232</v>
      </c>
      <c r="Q564" s="120"/>
    </row>
    <row r="565" spans="1:17" s="139" customFormat="1" ht="12.75" customHeight="1">
      <c r="A565" s="136" t="s">
        <v>1545</v>
      </c>
      <c r="B565" s="136" t="s">
        <v>28</v>
      </c>
      <c r="C565" s="136" t="s">
        <v>41</v>
      </c>
      <c r="D565" s="136" t="s">
        <v>41</v>
      </c>
      <c r="E565" s="136" t="s">
        <v>1583</v>
      </c>
      <c r="F565" s="47" t="s">
        <v>2336</v>
      </c>
      <c r="G565" s="136" t="s">
        <v>34</v>
      </c>
      <c r="H565" s="136" t="s">
        <v>44</v>
      </c>
      <c r="I565" s="136" t="s">
        <v>45</v>
      </c>
      <c r="J565" s="136" t="s">
        <v>33</v>
      </c>
      <c r="K565" s="136" t="s">
        <v>33</v>
      </c>
      <c r="L565" s="136" t="s">
        <v>49</v>
      </c>
      <c r="M565" s="136" t="s">
        <v>1584</v>
      </c>
      <c r="N565" s="136" t="s">
        <v>41</v>
      </c>
      <c r="O565" s="142" t="s">
        <v>1585</v>
      </c>
      <c r="P565" s="47"/>
      <c r="Q565" s="120"/>
    </row>
    <row r="566" spans="1:17" s="139" customFormat="1" ht="12.75" customHeight="1">
      <c r="A566" s="136" t="s">
        <v>1545</v>
      </c>
      <c r="B566" s="136" t="s">
        <v>28</v>
      </c>
      <c r="C566" s="136" t="s">
        <v>41</v>
      </c>
      <c r="D566" s="136" t="s">
        <v>41</v>
      </c>
      <c r="E566" s="136" t="s">
        <v>1583</v>
      </c>
      <c r="F566" s="47" t="s">
        <v>2336</v>
      </c>
      <c r="G566" s="136" t="s">
        <v>34</v>
      </c>
      <c r="H566" s="136" t="s">
        <v>44</v>
      </c>
      <c r="I566" s="136" t="s">
        <v>45</v>
      </c>
      <c r="J566" s="136" t="s">
        <v>33</v>
      </c>
      <c r="K566" s="136" t="s">
        <v>33</v>
      </c>
      <c r="L566" s="136" t="s">
        <v>49</v>
      </c>
      <c r="M566" s="136" t="s">
        <v>1586</v>
      </c>
      <c r="N566" s="136" t="s">
        <v>41</v>
      </c>
      <c r="O566" s="142" t="s">
        <v>1585</v>
      </c>
      <c r="P566" s="47"/>
      <c r="Q566" s="120"/>
    </row>
    <row r="567" spans="1:17" s="139" customFormat="1" ht="12.75" customHeight="1">
      <c r="A567" s="136" t="s">
        <v>1545</v>
      </c>
      <c r="B567" s="136" t="s">
        <v>28</v>
      </c>
      <c r="C567" s="136" t="s">
        <v>41</v>
      </c>
      <c r="D567" s="136" t="s">
        <v>41</v>
      </c>
      <c r="E567" s="136" t="s">
        <v>1583</v>
      </c>
      <c r="F567" s="47" t="s">
        <v>2336</v>
      </c>
      <c r="G567" s="136" t="s">
        <v>34</v>
      </c>
      <c r="H567" s="136" t="s">
        <v>44</v>
      </c>
      <c r="I567" s="136" t="s">
        <v>45</v>
      </c>
      <c r="J567" s="136" t="s">
        <v>33</v>
      </c>
      <c r="K567" s="136" t="s">
        <v>33</v>
      </c>
      <c r="L567" s="136" t="s">
        <v>49</v>
      </c>
      <c r="M567" s="136" t="s">
        <v>1588</v>
      </c>
      <c r="N567" s="136" t="s">
        <v>41</v>
      </c>
      <c r="O567" s="142" t="s">
        <v>1585</v>
      </c>
      <c r="P567" s="47"/>
      <c r="Q567" s="120"/>
    </row>
    <row r="568" spans="1:17" s="139" customFormat="1" ht="12.75" customHeight="1">
      <c r="A568" s="136" t="s">
        <v>1545</v>
      </c>
      <c r="B568" s="136" t="s">
        <v>28</v>
      </c>
      <c r="C568" s="136" t="s">
        <v>41</v>
      </c>
      <c r="D568" s="136" t="s">
        <v>41</v>
      </c>
      <c r="E568" s="136" t="s">
        <v>1583</v>
      </c>
      <c r="F568" s="47" t="s">
        <v>2336</v>
      </c>
      <c r="G568" s="136" t="s">
        <v>34</v>
      </c>
      <c r="H568" s="136" t="s">
        <v>44</v>
      </c>
      <c r="I568" s="136" t="s">
        <v>45</v>
      </c>
      <c r="J568" s="136" t="s">
        <v>33</v>
      </c>
      <c r="K568" s="136" t="s">
        <v>33</v>
      </c>
      <c r="L568" s="136" t="s">
        <v>49</v>
      </c>
      <c r="M568" s="136" t="s">
        <v>1586</v>
      </c>
      <c r="N568" s="136" t="s">
        <v>41</v>
      </c>
      <c r="O568" s="142" t="s">
        <v>1585</v>
      </c>
      <c r="P568" s="47"/>
      <c r="Q568" s="120"/>
    </row>
    <row r="569" spans="1:17" s="139" customFormat="1" ht="12.75" customHeight="1">
      <c r="A569" s="136" t="s">
        <v>1545</v>
      </c>
      <c r="B569" s="136" t="s">
        <v>28</v>
      </c>
      <c r="C569" s="136" t="s">
        <v>41</v>
      </c>
      <c r="D569" s="136" t="s">
        <v>41</v>
      </c>
      <c r="E569" s="136" t="s">
        <v>1583</v>
      </c>
      <c r="F569" s="47" t="s">
        <v>2336</v>
      </c>
      <c r="G569" s="136" t="s">
        <v>34</v>
      </c>
      <c r="H569" s="136" t="s">
        <v>44</v>
      </c>
      <c r="I569" s="136" t="s">
        <v>45</v>
      </c>
      <c r="J569" s="136" t="s">
        <v>33</v>
      </c>
      <c r="K569" s="136" t="s">
        <v>33</v>
      </c>
      <c r="L569" s="136" t="s">
        <v>49</v>
      </c>
      <c r="M569" s="136" t="s">
        <v>1584</v>
      </c>
      <c r="N569" s="136" t="s">
        <v>41</v>
      </c>
      <c r="O569" s="142" t="s">
        <v>1585</v>
      </c>
      <c r="P569" s="47"/>
      <c r="Q569" s="120"/>
    </row>
    <row r="570" spans="1:17" s="139" customFormat="1" ht="12.75" customHeight="1">
      <c r="A570" s="136" t="s">
        <v>1545</v>
      </c>
      <c r="B570" s="136" t="s">
        <v>28</v>
      </c>
      <c r="C570" s="136" t="s">
        <v>41</v>
      </c>
      <c r="D570" s="136" t="s">
        <v>41</v>
      </c>
      <c r="E570" s="136" t="s">
        <v>1583</v>
      </c>
      <c r="F570" s="47" t="s">
        <v>2336</v>
      </c>
      <c r="G570" s="136" t="s">
        <v>34</v>
      </c>
      <c r="H570" s="136" t="s">
        <v>44</v>
      </c>
      <c r="I570" s="136" t="s">
        <v>45</v>
      </c>
      <c r="J570" s="136" t="s">
        <v>33</v>
      </c>
      <c r="K570" s="136" t="s">
        <v>33</v>
      </c>
      <c r="L570" s="136" t="s">
        <v>49</v>
      </c>
      <c r="M570" s="136" t="s">
        <v>1590</v>
      </c>
      <c r="N570" s="136" t="s">
        <v>41</v>
      </c>
      <c r="O570" s="142" t="s">
        <v>1585</v>
      </c>
      <c r="P570" s="47"/>
      <c r="Q570" s="120"/>
    </row>
    <row r="571" spans="1:17" s="139" customFormat="1" ht="12.75" customHeight="1">
      <c r="A571" s="136" t="s">
        <v>1545</v>
      </c>
      <c r="B571" s="136" t="s">
        <v>28</v>
      </c>
      <c r="C571" s="136" t="s">
        <v>41</v>
      </c>
      <c r="D571" s="136" t="s">
        <v>41</v>
      </c>
      <c r="E571" s="136" t="s">
        <v>1583</v>
      </c>
      <c r="F571" s="47" t="s">
        <v>2336</v>
      </c>
      <c r="G571" s="136" t="s">
        <v>34</v>
      </c>
      <c r="H571" s="136" t="s">
        <v>44</v>
      </c>
      <c r="I571" s="136" t="s">
        <v>45</v>
      </c>
      <c r="J571" s="136" t="s">
        <v>33</v>
      </c>
      <c r="K571" s="136" t="s">
        <v>33</v>
      </c>
      <c r="L571" s="136" t="s">
        <v>49</v>
      </c>
      <c r="M571" s="136" t="s">
        <v>1586</v>
      </c>
      <c r="N571" s="136" t="s">
        <v>41</v>
      </c>
      <c r="O571" s="142" t="s">
        <v>1585</v>
      </c>
      <c r="P571" s="47"/>
      <c r="Q571" s="120"/>
    </row>
    <row r="572" spans="1:17" s="139" customFormat="1" ht="12.75" customHeight="1">
      <c r="A572" s="136" t="s">
        <v>1545</v>
      </c>
      <c r="B572" s="136" t="s">
        <v>28</v>
      </c>
      <c r="C572" s="136" t="s">
        <v>41</v>
      </c>
      <c r="D572" s="136" t="s">
        <v>41</v>
      </c>
      <c r="E572" s="136" t="s">
        <v>1583</v>
      </c>
      <c r="F572" s="47" t="s">
        <v>2336</v>
      </c>
      <c r="G572" s="136" t="s">
        <v>34</v>
      </c>
      <c r="H572" s="136" t="s">
        <v>44</v>
      </c>
      <c r="I572" s="136" t="s">
        <v>45</v>
      </c>
      <c r="J572" s="136" t="s">
        <v>33</v>
      </c>
      <c r="K572" s="136" t="s">
        <v>33</v>
      </c>
      <c r="L572" s="136" t="s">
        <v>49</v>
      </c>
      <c r="M572" s="136" t="s">
        <v>1593</v>
      </c>
      <c r="N572" s="136" t="s">
        <v>41</v>
      </c>
      <c r="O572" s="142" t="s">
        <v>1585</v>
      </c>
      <c r="P572" s="47"/>
      <c r="Q572" s="120"/>
    </row>
    <row r="573" spans="1:17" s="139" customFormat="1" ht="12.75" customHeight="1">
      <c r="A573" s="136" t="s">
        <v>1545</v>
      </c>
      <c r="B573" s="136" t="s">
        <v>28</v>
      </c>
      <c r="C573" s="136" t="s">
        <v>41</v>
      </c>
      <c r="D573" s="136" t="s">
        <v>41</v>
      </c>
      <c r="E573" s="136" t="s">
        <v>1583</v>
      </c>
      <c r="F573" s="47" t="s">
        <v>2336</v>
      </c>
      <c r="G573" s="136" t="s">
        <v>34</v>
      </c>
      <c r="H573" s="136" t="s">
        <v>44</v>
      </c>
      <c r="I573" s="136" t="s">
        <v>45</v>
      </c>
      <c r="J573" s="136" t="s">
        <v>33</v>
      </c>
      <c r="K573" s="136" t="s">
        <v>33</v>
      </c>
      <c r="L573" s="136" t="s">
        <v>49</v>
      </c>
      <c r="M573" s="136" t="s">
        <v>1493</v>
      </c>
      <c r="N573" s="136" t="s">
        <v>41</v>
      </c>
      <c r="O573" s="142" t="s">
        <v>1585</v>
      </c>
      <c r="P573" s="47"/>
      <c r="Q573" s="120"/>
    </row>
    <row r="574" spans="1:17" s="139" customFormat="1" ht="12.75" customHeight="1">
      <c r="A574" s="136" t="s">
        <v>1545</v>
      </c>
      <c r="B574" s="136" t="s">
        <v>28</v>
      </c>
      <c r="C574" s="136" t="s">
        <v>41</v>
      </c>
      <c r="D574" s="136" t="s">
        <v>41</v>
      </c>
      <c r="E574" s="136" t="s">
        <v>1583</v>
      </c>
      <c r="F574" s="47" t="s">
        <v>2336</v>
      </c>
      <c r="G574" s="136" t="s">
        <v>34</v>
      </c>
      <c r="H574" s="136" t="s">
        <v>44</v>
      </c>
      <c r="I574" s="136" t="s">
        <v>45</v>
      </c>
      <c r="J574" s="136" t="s">
        <v>33</v>
      </c>
      <c r="K574" s="136" t="s">
        <v>33</v>
      </c>
      <c r="L574" s="136" t="s">
        <v>49</v>
      </c>
      <c r="M574" s="136" t="s">
        <v>1586</v>
      </c>
      <c r="N574" s="136" t="s">
        <v>41</v>
      </c>
      <c r="O574" s="142" t="s">
        <v>1585</v>
      </c>
      <c r="P574" s="47"/>
      <c r="Q574" s="120"/>
    </row>
    <row r="575" spans="1:17" s="139" customFormat="1" ht="12.75" customHeight="1">
      <c r="A575" s="136" t="s">
        <v>1545</v>
      </c>
      <c r="B575" s="136" t="s">
        <v>28</v>
      </c>
      <c r="C575" s="136" t="s">
        <v>41</v>
      </c>
      <c r="D575" s="136" t="s">
        <v>41</v>
      </c>
      <c r="E575" s="136" t="s">
        <v>1595</v>
      </c>
      <c r="F575" s="47" t="s">
        <v>2186</v>
      </c>
      <c r="G575" s="136" t="s">
        <v>34</v>
      </c>
      <c r="H575" s="136" t="s">
        <v>44</v>
      </c>
      <c r="I575" s="136" t="s">
        <v>45</v>
      </c>
      <c r="J575" s="136" t="s">
        <v>33</v>
      </c>
      <c r="K575" s="136" t="s">
        <v>33</v>
      </c>
      <c r="L575" s="136" t="s">
        <v>49</v>
      </c>
      <c r="M575" s="136" t="s">
        <v>1586</v>
      </c>
      <c r="N575" s="136" t="s">
        <v>41</v>
      </c>
      <c r="O575" s="142" t="s">
        <v>1585</v>
      </c>
      <c r="P575" s="47"/>
      <c r="Q575" s="120"/>
    </row>
    <row r="576" spans="1:17" s="139" customFormat="1" ht="12.75" customHeight="1">
      <c r="A576" s="136" t="s">
        <v>1545</v>
      </c>
      <c r="B576" s="136" t="s">
        <v>28</v>
      </c>
      <c r="C576" s="136" t="s">
        <v>41</v>
      </c>
      <c r="D576" s="136" t="s">
        <v>41</v>
      </c>
      <c r="E576" s="136" t="s">
        <v>1595</v>
      </c>
      <c r="F576" s="47" t="s">
        <v>2186</v>
      </c>
      <c r="G576" s="136" t="s">
        <v>34</v>
      </c>
      <c r="H576" s="136" t="s">
        <v>44</v>
      </c>
      <c r="I576" s="136" t="s">
        <v>45</v>
      </c>
      <c r="J576" s="136" t="s">
        <v>33</v>
      </c>
      <c r="K576" s="136" t="s">
        <v>33</v>
      </c>
      <c r="L576" s="136" t="s">
        <v>49</v>
      </c>
      <c r="M576" s="136" t="s">
        <v>1596</v>
      </c>
      <c r="N576" s="136" t="s">
        <v>41</v>
      </c>
      <c r="O576" s="142" t="s">
        <v>1585</v>
      </c>
      <c r="P576" s="47"/>
      <c r="Q576" s="120"/>
    </row>
    <row r="577" spans="1:17" s="139" customFormat="1" ht="12.75" customHeight="1">
      <c r="A577" s="136" t="s">
        <v>1545</v>
      </c>
      <c r="B577" s="136" t="s">
        <v>28</v>
      </c>
      <c r="C577" s="136" t="s">
        <v>41</v>
      </c>
      <c r="D577" s="136" t="s">
        <v>41</v>
      </c>
      <c r="E577" s="136" t="s">
        <v>1595</v>
      </c>
      <c r="F577" s="47" t="s">
        <v>2186</v>
      </c>
      <c r="G577" s="136" t="s">
        <v>34</v>
      </c>
      <c r="H577" s="136" t="s">
        <v>44</v>
      </c>
      <c r="I577" s="136" t="s">
        <v>45</v>
      </c>
      <c r="J577" s="136" t="s">
        <v>33</v>
      </c>
      <c r="K577" s="136" t="s">
        <v>33</v>
      </c>
      <c r="L577" s="136" t="s">
        <v>49</v>
      </c>
      <c r="M577" s="136" t="s">
        <v>1586</v>
      </c>
      <c r="N577" s="136" t="s">
        <v>41</v>
      </c>
      <c r="O577" s="142" t="s">
        <v>1585</v>
      </c>
      <c r="P577" s="47"/>
      <c r="Q577" s="120"/>
    </row>
    <row r="578" spans="1:17" s="139" customFormat="1" ht="12.75" customHeight="1">
      <c r="A578" s="136" t="s">
        <v>1545</v>
      </c>
      <c r="B578" s="136" t="s">
        <v>28</v>
      </c>
      <c r="C578" s="136" t="s">
        <v>41</v>
      </c>
      <c r="D578" s="136" t="s">
        <v>41</v>
      </c>
      <c r="E578" s="136" t="s">
        <v>1598</v>
      </c>
      <c r="F578" s="47" t="s">
        <v>2187</v>
      </c>
      <c r="G578" s="136" t="s">
        <v>34</v>
      </c>
      <c r="H578" s="136" t="s">
        <v>44</v>
      </c>
      <c r="I578" s="136" t="s">
        <v>45</v>
      </c>
      <c r="J578" s="136" t="s">
        <v>33</v>
      </c>
      <c r="K578" s="136" t="s">
        <v>33</v>
      </c>
      <c r="L578" s="136" t="s">
        <v>49</v>
      </c>
      <c r="M578" s="136" t="s">
        <v>1586</v>
      </c>
      <c r="N578" s="136" t="s">
        <v>41</v>
      </c>
      <c r="O578" s="142" t="s">
        <v>1585</v>
      </c>
      <c r="P578" s="47"/>
      <c r="Q578" s="120"/>
    </row>
    <row r="579" spans="1:17" s="139" customFormat="1" ht="12.75" customHeight="1">
      <c r="A579" s="136" t="s">
        <v>1545</v>
      </c>
      <c r="B579" s="136" t="s">
        <v>28</v>
      </c>
      <c r="C579" s="136" t="s">
        <v>41</v>
      </c>
      <c r="D579" s="136" t="s">
        <v>41</v>
      </c>
      <c r="E579" s="136" t="s">
        <v>581</v>
      </c>
      <c r="F579" s="136" t="s">
        <v>582</v>
      </c>
      <c r="G579" s="136" t="s">
        <v>34</v>
      </c>
      <c r="H579" s="136" t="s">
        <v>44</v>
      </c>
      <c r="I579" s="136" t="s">
        <v>45</v>
      </c>
      <c r="J579" s="136" t="s">
        <v>33</v>
      </c>
      <c r="K579" s="136" t="s">
        <v>33</v>
      </c>
      <c r="L579" s="136" t="s">
        <v>49</v>
      </c>
      <c r="M579" s="136" t="s">
        <v>1138</v>
      </c>
      <c r="N579" s="136" t="s">
        <v>41</v>
      </c>
      <c r="O579" s="142" t="s">
        <v>586</v>
      </c>
      <c r="P579" s="47"/>
      <c r="Q579" s="120"/>
    </row>
    <row r="580" spans="1:17" s="139" customFormat="1" ht="12.75" customHeight="1">
      <c r="A580" s="136" t="s">
        <v>1545</v>
      </c>
      <c r="B580" s="136" t="s">
        <v>28</v>
      </c>
      <c r="C580" s="136" t="s">
        <v>41</v>
      </c>
      <c r="D580" s="136" t="s">
        <v>30</v>
      </c>
      <c r="E580" s="136" t="s">
        <v>118</v>
      </c>
      <c r="F580" s="136" t="s">
        <v>120</v>
      </c>
      <c r="G580" s="136" t="s">
        <v>34</v>
      </c>
      <c r="H580" s="136" t="s">
        <v>34</v>
      </c>
      <c r="I580" s="136" t="s">
        <v>45</v>
      </c>
      <c r="J580" s="136" t="s">
        <v>33</v>
      </c>
      <c r="K580" s="136" t="s">
        <v>33</v>
      </c>
      <c r="L580" s="136" t="s">
        <v>49</v>
      </c>
      <c r="M580" s="136" t="s">
        <v>1601</v>
      </c>
      <c r="N580" s="136" t="s">
        <v>41</v>
      </c>
      <c r="O580" s="142" t="s">
        <v>178</v>
      </c>
      <c r="P580" s="47"/>
      <c r="Q580" s="120"/>
    </row>
    <row r="581" spans="1:17" s="139" customFormat="1" ht="12.75" customHeight="1">
      <c r="A581" s="136" t="s">
        <v>1545</v>
      </c>
      <c r="B581" s="136" t="s">
        <v>28</v>
      </c>
      <c r="C581" s="136" t="s">
        <v>41</v>
      </c>
      <c r="D581" s="136" t="s">
        <v>30</v>
      </c>
      <c r="E581" s="136" t="s">
        <v>118</v>
      </c>
      <c r="F581" s="136" t="s">
        <v>120</v>
      </c>
      <c r="G581" s="136" t="s">
        <v>34</v>
      </c>
      <c r="H581" s="136" t="s">
        <v>34</v>
      </c>
      <c r="I581" s="136" t="s">
        <v>45</v>
      </c>
      <c r="J581" s="136" t="s">
        <v>33</v>
      </c>
      <c r="K581" s="136" t="s">
        <v>33</v>
      </c>
      <c r="L581" s="136" t="s">
        <v>49</v>
      </c>
      <c r="M581" s="136" t="s">
        <v>1602</v>
      </c>
      <c r="N581" s="136" t="s">
        <v>41</v>
      </c>
      <c r="O581" s="142" t="s">
        <v>178</v>
      </c>
      <c r="P581" s="47"/>
      <c r="Q581" s="120"/>
    </row>
    <row r="582" spans="1:17" s="139" customFormat="1" ht="12.75" customHeight="1">
      <c r="A582" s="136" t="s">
        <v>1545</v>
      </c>
      <c r="B582" s="136" t="s">
        <v>28</v>
      </c>
      <c r="C582" s="136" t="s">
        <v>41</v>
      </c>
      <c r="D582" s="136" t="s">
        <v>30</v>
      </c>
      <c r="E582" s="136" t="s">
        <v>118</v>
      </c>
      <c r="F582" s="136" t="s">
        <v>120</v>
      </c>
      <c r="G582" s="136" t="s">
        <v>34</v>
      </c>
      <c r="H582" s="136" t="s">
        <v>34</v>
      </c>
      <c r="I582" s="136" t="s">
        <v>45</v>
      </c>
      <c r="J582" s="136" t="s">
        <v>33</v>
      </c>
      <c r="K582" s="136" t="s">
        <v>33</v>
      </c>
      <c r="L582" s="136" t="s">
        <v>49</v>
      </c>
      <c r="M582" s="136" t="s">
        <v>1604</v>
      </c>
      <c r="N582" s="136" t="s">
        <v>41</v>
      </c>
      <c r="O582" s="142" t="s">
        <v>178</v>
      </c>
      <c r="P582" s="47"/>
      <c r="Q582" s="120"/>
    </row>
    <row r="583" spans="1:17" s="139" customFormat="1" ht="12.75" customHeight="1">
      <c r="A583" s="136" t="s">
        <v>1545</v>
      </c>
      <c r="B583" s="136" t="s">
        <v>28</v>
      </c>
      <c r="C583" s="136" t="s">
        <v>41</v>
      </c>
      <c r="D583" s="136" t="s">
        <v>30</v>
      </c>
      <c r="E583" s="136" t="s">
        <v>118</v>
      </c>
      <c r="F583" s="136" t="s">
        <v>120</v>
      </c>
      <c r="G583" s="136" t="s">
        <v>34</v>
      </c>
      <c r="H583" s="136" t="s">
        <v>34</v>
      </c>
      <c r="I583" s="136" t="s">
        <v>45</v>
      </c>
      <c r="J583" s="136" t="s">
        <v>33</v>
      </c>
      <c r="K583" s="136" t="s">
        <v>33</v>
      </c>
      <c r="L583" s="136" t="s">
        <v>49</v>
      </c>
      <c r="M583" s="136" t="s">
        <v>1606</v>
      </c>
      <c r="N583" s="136" t="s">
        <v>41</v>
      </c>
      <c r="O583" s="142" t="s">
        <v>178</v>
      </c>
      <c r="P583" s="47"/>
      <c r="Q583" s="120"/>
    </row>
    <row r="584" spans="1:17" s="139" customFormat="1" ht="12.75" customHeight="1">
      <c r="A584" s="136" t="s">
        <v>1545</v>
      </c>
      <c r="B584" s="136" t="s">
        <v>28</v>
      </c>
      <c r="C584" s="136" t="s">
        <v>41</v>
      </c>
      <c r="D584" s="136" t="s">
        <v>30</v>
      </c>
      <c r="E584" s="136" t="s">
        <v>118</v>
      </c>
      <c r="F584" s="136" t="s">
        <v>120</v>
      </c>
      <c r="G584" s="136" t="s">
        <v>34</v>
      </c>
      <c r="H584" s="136" t="s">
        <v>34</v>
      </c>
      <c r="I584" s="136" t="s">
        <v>45</v>
      </c>
      <c r="J584" s="136" t="s">
        <v>33</v>
      </c>
      <c r="K584" s="136" t="s">
        <v>33</v>
      </c>
      <c r="L584" s="136" t="s">
        <v>49</v>
      </c>
      <c r="M584" s="136" t="s">
        <v>1607</v>
      </c>
      <c r="N584" s="136" t="s">
        <v>41</v>
      </c>
      <c r="O584" s="142" t="s">
        <v>178</v>
      </c>
      <c r="P584" s="47"/>
      <c r="Q584" s="120"/>
    </row>
    <row r="585" spans="1:17" s="139" customFormat="1" ht="12.75" customHeight="1">
      <c r="A585" s="136" t="s">
        <v>1545</v>
      </c>
      <c r="B585" s="136" t="s">
        <v>28</v>
      </c>
      <c r="C585" s="136" t="s">
        <v>41</v>
      </c>
      <c r="D585" s="136" t="s">
        <v>30</v>
      </c>
      <c r="E585" s="136" t="s">
        <v>118</v>
      </c>
      <c r="F585" s="136" t="s">
        <v>120</v>
      </c>
      <c r="G585" s="136" t="s">
        <v>34</v>
      </c>
      <c r="H585" s="136" t="s">
        <v>34</v>
      </c>
      <c r="I585" s="136" t="s">
        <v>45</v>
      </c>
      <c r="J585" s="136" t="s">
        <v>33</v>
      </c>
      <c r="K585" s="136" t="s">
        <v>33</v>
      </c>
      <c r="L585" s="136" t="s">
        <v>49</v>
      </c>
      <c r="M585" s="136" t="s">
        <v>426</v>
      </c>
      <c r="N585" s="136" t="s">
        <v>41</v>
      </c>
      <c r="O585" s="142" t="s">
        <v>178</v>
      </c>
      <c r="P585" s="47"/>
      <c r="Q585" s="120"/>
    </row>
    <row r="586" spans="1:17" s="139" customFormat="1" ht="12.75" customHeight="1">
      <c r="A586" s="136" t="s">
        <v>1545</v>
      </c>
      <c r="B586" s="136" t="s">
        <v>28</v>
      </c>
      <c r="C586" s="136" t="s">
        <v>41</v>
      </c>
      <c r="D586" s="136" t="s">
        <v>30</v>
      </c>
      <c r="E586" s="136" t="s">
        <v>118</v>
      </c>
      <c r="F586" s="136" t="s">
        <v>120</v>
      </c>
      <c r="G586" s="136" t="s">
        <v>34</v>
      </c>
      <c r="H586" s="136" t="s">
        <v>34</v>
      </c>
      <c r="I586" s="136" t="s">
        <v>45</v>
      </c>
      <c r="J586" s="136" t="s">
        <v>33</v>
      </c>
      <c r="K586" s="136" t="s">
        <v>33</v>
      </c>
      <c r="L586" s="136" t="s">
        <v>49</v>
      </c>
      <c r="M586" s="136" t="s">
        <v>1610</v>
      </c>
      <c r="N586" s="136" t="s">
        <v>41</v>
      </c>
      <c r="O586" s="142" t="s">
        <v>178</v>
      </c>
      <c r="P586" s="47"/>
      <c r="Q586" s="120"/>
    </row>
    <row r="587" spans="1:17" s="139" customFormat="1" ht="12.75" customHeight="1">
      <c r="A587" s="136" t="s">
        <v>1545</v>
      </c>
      <c r="B587" s="136" t="s">
        <v>28</v>
      </c>
      <c r="C587" s="136" t="s">
        <v>41</v>
      </c>
      <c r="D587" s="136" t="s">
        <v>30</v>
      </c>
      <c r="E587" s="136" t="s">
        <v>118</v>
      </c>
      <c r="F587" s="136" t="s">
        <v>120</v>
      </c>
      <c r="G587" s="136" t="s">
        <v>34</v>
      </c>
      <c r="H587" s="136" t="s">
        <v>34</v>
      </c>
      <c r="I587" s="136" t="s">
        <v>45</v>
      </c>
      <c r="J587" s="136" t="s">
        <v>33</v>
      </c>
      <c r="K587" s="136" t="s">
        <v>33</v>
      </c>
      <c r="L587" s="136" t="s">
        <v>49</v>
      </c>
      <c r="M587" s="136" t="s">
        <v>1611</v>
      </c>
      <c r="N587" s="136" t="s">
        <v>41</v>
      </c>
      <c r="O587" s="142" t="s">
        <v>178</v>
      </c>
      <c r="P587" s="47"/>
      <c r="Q587" s="120"/>
    </row>
    <row r="588" spans="1:17" s="139" customFormat="1" ht="12.75" customHeight="1">
      <c r="A588" s="136" t="s">
        <v>1545</v>
      </c>
      <c r="B588" s="136" t="s">
        <v>28</v>
      </c>
      <c r="C588" s="136" t="s">
        <v>41</v>
      </c>
      <c r="D588" s="136" t="s">
        <v>30</v>
      </c>
      <c r="E588" s="136" t="s">
        <v>118</v>
      </c>
      <c r="F588" s="136" t="s">
        <v>120</v>
      </c>
      <c r="G588" s="136" t="s">
        <v>34</v>
      </c>
      <c r="H588" s="136" t="s">
        <v>44</v>
      </c>
      <c r="I588" s="136" t="s">
        <v>45</v>
      </c>
      <c r="J588" s="136" t="s">
        <v>33</v>
      </c>
      <c r="K588" s="136" t="s">
        <v>33</v>
      </c>
      <c r="L588" s="136" t="s">
        <v>49</v>
      </c>
      <c r="M588" s="136" t="s">
        <v>1615</v>
      </c>
      <c r="N588" s="136" t="s">
        <v>41</v>
      </c>
      <c r="O588" s="142" t="s">
        <v>197</v>
      </c>
      <c r="P588" s="47"/>
      <c r="Q588" s="120"/>
    </row>
    <row r="589" spans="1:17" s="139" customFormat="1" ht="12.75" customHeight="1">
      <c r="A589" s="136" t="s">
        <v>1545</v>
      </c>
      <c r="B589" s="136" t="s">
        <v>28</v>
      </c>
      <c r="C589" s="136" t="s">
        <v>41</v>
      </c>
      <c r="D589" s="136" t="s">
        <v>30</v>
      </c>
      <c r="E589" s="136" t="s">
        <v>118</v>
      </c>
      <c r="F589" s="136" t="s">
        <v>120</v>
      </c>
      <c r="G589" s="136" t="s">
        <v>34</v>
      </c>
      <c r="H589" s="136" t="s">
        <v>44</v>
      </c>
      <c r="I589" s="136" t="s">
        <v>45</v>
      </c>
      <c r="J589" s="136" t="s">
        <v>33</v>
      </c>
      <c r="K589" s="136" t="s">
        <v>33</v>
      </c>
      <c r="L589" s="136" t="s">
        <v>49</v>
      </c>
      <c r="M589" s="136" t="s">
        <v>1617</v>
      </c>
      <c r="N589" s="136" t="s">
        <v>41</v>
      </c>
      <c r="O589" s="142" t="s">
        <v>197</v>
      </c>
      <c r="P589" s="47"/>
      <c r="Q589" s="120"/>
    </row>
    <row r="590" spans="1:17" s="139" customFormat="1" ht="12.75" customHeight="1">
      <c r="A590" s="136" t="s">
        <v>1545</v>
      </c>
      <c r="B590" s="136" t="s">
        <v>28</v>
      </c>
      <c r="C590" s="136" t="s">
        <v>41</v>
      </c>
      <c r="D590" s="136" t="s">
        <v>30</v>
      </c>
      <c r="E590" s="136" t="s">
        <v>118</v>
      </c>
      <c r="F590" s="136" t="s">
        <v>120</v>
      </c>
      <c r="G590" s="136" t="s">
        <v>34</v>
      </c>
      <c r="H590" s="136" t="s">
        <v>44</v>
      </c>
      <c r="I590" s="136" t="s">
        <v>45</v>
      </c>
      <c r="J590" s="136" t="s">
        <v>33</v>
      </c>
      <c r="K590" s="136" t="s">
        <v>33</v>
      </c>
      <c r="L590" s="136" t="s">
        <v>49</v>
      </c>
      <c r="M590" s="136" t="s">
        <v>1618</v>
      </c>
      <c r="N590" s="136" t="s">
        <v>41</v>
      </c>
      <c r="O590" s="142" t="s">
        <v>197</v>
      </c>
      <c r="P590" s="47"/>
      <c r="Q590" s="120"/>
    </row>
    <row r="591" spans="1:17" s="139" customFormat="1" ht="12.75" customHeight="1">
      <c r="A591" s="136" t="s">
        <v>1545</v>
      </c>
      <c r="B591" s="136" t="s">
        <v>28</v>
      </c>
      <c r="C591" s="136" t="s">
        <v>41</v>
      </c>
      <c r="D591" s="136" t="s">
        <v>30</v>
      </c>
      <c r="E591" s="136" t="s">
        <v>118</v>
      </c>
      <c r="F591" s="136" t="s">
        <v>120</v>
      </c>
      <c r="G591" s="136" t="s">
        <v>34</v>
      </c>
      <c r="H591" s="136" t="s">
        <v>44</v>
      </c>
      <c r="I591" s="136" t="s">
        <v>45</v>
      </c>
      <c r="J591" s="136" t="s">
        <v>33</v>
      </c>
      <c r="K591" s="136" t="s">
        <v>33</v>
      </c>
      <c r="L591" s="136" t="s">
        <v>49</v>
      </c>
      <c r="M591" s="136" t="s">
        <v>1620</v>
      </c>
      <c r="N591" s="136" t="s">
        <v>41</v>
      </c>
      <c r="O591" s="142" t="s">
        <v>197</v>
      </c>
      <c r="P591" s="47"/>
      <c r="Q591" s="120"/>
    </row>
    <row r="592" spans="1:17" s="139" customFormat="1" ht="12.75" customHeight="1">
      <c r="A592" s="136" t="s">
        <v>1545</v>
      </c>
      <c r="B592" s="136" t="s">
        <v>28</v>
      </c>
      <c r="C592" s="136" t="s">
        <v>41</v>
      </c>
      <c r="D592" s="136" t="s">
        <v>30</v>
      </c>
      <c r="E592" s="136" t="s">
        <v>118</v>
      </c>
      <c r="F592" s="136" t="s">
        <v>120</v>
      </c>
      <c r="G592" s="136" t="s">
        <v>34</v>
      </c>
      <c r="H592" s="136" t="s">
        <v>44</v>
      </c>
      <c r="I592" s="136" t="s">
        <v>45</v>
      </c>
      <c r="J592" s="136" t="s">
        <v>33</v>
      </c>
      <c r="K592" s="136" t="s">
        <v>33</v>
      </c>
      <c r="L592" s="136" t="s">
        <v>49</v>
      </c>
      <c r="M592" s="136" t="s">
        <v>1621</v>
      </c>
      <c r="N592" s="136" t="s">
        <v>41</v>
      </c>
      <c r="O592" s="142" t="s">
        <v>197</v>
      </c>
      <c r="P592" s="47"/>
      <c r="Q592" s="120"/>
    </row>
    <row r="593" spans="1:17" s="139" customFormat="1" ht="12.75" customHeight="1">
      <c r="A593" s="136" t="s">
        <v>1545</v>
      </c>
      <c r="B593" s="136" t="s">
        <v>28</v>
      </c>
      <c r="C593" s="136" t="s">
        <v>41</v>
      </c>
      <c r="D593" s="136" t="s">
        <v>30</v>
      </c>
      <c r="E593" s="136" t="s">
        <v>118</v>
      </c>
      <c r="F593" s="136" t="s">
        <v>120</v>
      </c>
      <c r="G593" s="136" t="s">
        <v>34</v>
      </c>
      <c r="H593" s="136" t="s">
        <v>44</v>
      </c>
      <c r="I593" s="136" t="s">
        <v>45</v>
      </c>
      <c r="J593" s="136" t="s">
        <v>33</v>
      </c>
      <c r="K593" s="136" t="s">
        <v>33</v>
      </c>
      <c r="L593" s="136" t="s">
        <v>49</v>
      </c>
      <c r="M593" s="136" t="s">
        <v>131</v>
      </c>
      <c r="N593" s="136" t="s">
        <v>41</v>
      </c>
      <c r="O593" s="142" t="s">
        <v>197</v>
      </c>
      <c r="P593" s="47"/>
      <c r="Q593" s="120"/>
    </row>
    <row r="594" spans="1:17" s="139" customFormat="1" ht="12.75" customHeight="1">
      <c r="A594" s="136" t="s">
        <v>1545</v>
      </c>
      <c r="B594" s="136" t="s">
        <v>28</v>
      </c>
      <c r="C594" s="136" t="s">
        <v>41</v>
      </c>
      <c r="D594" s="136" t="s">
        <v>30</v>
      </c>
      <c r="E594" s="136" t="s">
        <v>118</v>
      </c>
      <c r="F594" s="136" t="s">
        <v>120</v>
      </c>
      <c r="G594" s="136" t="s">
        <v>34</v>
      </c>
      <c r="H594" s="136" t="s">
        <v>44</v>
      </c>
      <c r="I594" s="136" t="s">
        <v>45</v>
      </c>
      <c r="J594" s="136" t="s">
        <v>33</v>
      </c>
      <c r="K594" s="136" t="s">
        <v>33</v>
      </c>
      <c r="L594" s="136" t="s">
        <v>49</v>
      </c>
      <c r="M594" s="136" t="s">
        <v>1622</v>
      </c>
      <c r="N594" s="136" t="s">
        <v>41</v>
      </c>
      <c r="O594" s="142" t="s">
        <v>197</v>
      </c>
      <c r="P594" s="47"/>
      <c r="Q594" s="120"/>
    </row>
    <row r="595" spans="1:17" s="139" customFormat="1" ht="12.75" customHeight="1">
      <c r="A595" s="136" t="s">
        <v>1545</v>
      </c>
      <c r="B595" s="136" t="s">
        <v>28</v>
      </c>
      <c r="C595" s="136" t="s">
        <v>41</v>
      </c>
      <c r="D595" s="136" t="s">
        <v>30</v>
      </c>
      <c r="E595" s="136" t="s">
        <v>118</v>
      </c>
      <c r="F595" s="136" t="s">
        <v>120</v>
      </c>
      <c r="G595" s="136" t="s">
        <v>34</v>
      </c>
      <c r="H595" s="136" t="s">
        <v>34</v>
      </c>
      <c r="I595" s="136" t="s">
        <v>45</v>
      </c>
      <c r="J595" s="136" t="s">
        <v>33</v>
      </c>
      <c r="K595" s="136" t="s">
        <v>33</v>
      </c>
      <c r="L595" s="136" t="s">
        <v>49</v>
      </c>
      <c r="M595" s="136" t="s">
        <v>1623</v>
      </c>
      <c r="N595" s="136" t="s">
        <v>41</v>
      </c>
      <c r="O595" s="142" t="s">
        <v>197</v>
      </c>
      <c r="P595" s="47"/>
      <c r="Q595" s="120"/>
    </row>
    <row r="596" spans="1:17" s="139" customFormat="1" ht="12.75" customHeight="1">
      <c r="A596" s="136" t="s">
        <v>1545</v>
      </c>
      <c r="B596" s="136" t="s">
        <v>28</v>
      </c>
      <c r="C596" s="136" t="s">
        <v>41</v>
      </c>
      <c r="D596" s="136" t="s">
        <v>30</v>
      </c>
      <c r="E596" s="136" t="s">
        <v>118</v>
      </c>
      <c r="F596" s="136" t="s">
        <v>120</v>
      </c>
      <c r="G596" s="136" t="s">
        <v>34</v>
      </c>
      <c r="H596" s="136" t="s">
        <v>34</v>
      </c>
      <c r="I596" s="136" t="s">
        <v>45</v>
      </c>
      <c r="J596" s="136" t="s">
        <v>33</v>
      </c>
      <c r="K596" s="136" t="s">
        <v>33</v>
      </c>
      <c r="L596" s="136" t="s">
        <v>49</v>
      </c>
      <c r="M596" s="136" t="s">
        <v>1624</v>
      </c>
      <c r="N596" s="136" t="s">
        <v>41</v>
      </c>
      <c r="O596" s="142" t="s">
        <v>197</v>
      </c>
      <c r="P596" s="47"/>
      <c r="Q596" s="120"/>
    </row>
    <row r="597" spans="1:17" s="139" customFormat="1" ht="12.75" customHeight="1">
      <c r="A597" s="136" t="s">
        <v>1487</v>
      </c>
      <c r="B597" s="136" t="s">
        <v>28</v>
      </c>
      <c r="C597" s="94" t="s">
        <v>41</v>
      </c>
      <c r="D597" s="136" t="s">
        <v>41</v>
      </c>
      <c r="E597" s="136" t="s">
        <v>228</v>
      </c>
      <c r="F597" s="47" t="s">
        <v>2229</v>
      </c>
      <c r="G597" s="136" t="s">
        <v>34</v>
      </c>
      <c r="H597" s="136" t="s">
        <v>44</v>
      </c>
      <c r="I597" s="136" t="s">
        <v>45</v>
      </c>
      <c r="J597" s="136" t="s">
        <v>44</v>
      </c>
      <c r="K597" s="136" t="s">
        <v>229</v>
      </c>
      <c r="L597" s="136" t="s">
        <v>49</v>
      </c>
      <c r="M597" s="136" t="s">
        <v>515</v>
      </c>
      <c r="N597" s="136" t="s">
        <v>41</v>
      </c>
      <c r="O597" s="142" t="s">
        <v>231</v>
      </c>
      <c r="P597" s="120" t="s">
        <v>232</v>
      </c>
    </row>
    <row r="598" spans="1:17" s="139" customFormat="1" ht="12.75" customHeight="1">
      <c r="A598" s="136" t="s">
        <v>1487</v>
      </c>
      <c r="B598" s="136" t="s">
        <v>28</v>
      </c>
      <c r="C598" s="136" t="s">
        <v>179</v>
      </c>
      <c r="D598" s="136" t="s">
        <v>286</v>
      </c>
      <c r="E598" s="136" t="s">
        <v>129</v>
      </c>
      <c r="F598" s="47" t="s">
        <v>2202</v>
      </c>
      <c r="G598" s="136" t="s">
        <v>34</v>
      </c>
      <c r="H598" s="136" t="s">
        <v>34</v>
      </c>
      <c r="I598" s="136" t="s">
        <v>45</v>
      </c>
      <c r="J598" s="136" t="s">
        <v>33</v>
      </c>
      <c r="K598" s="136" t="s">
        <v>229</v>
      </c>
      <c r="L598" s="136" t="s">
        <v>47</v>
      </c>
      <c r="M598" s="136" t="s">
        <v>1626</v>
      </c>
      <c r="N598" s="136" t="s">
        <v>41</v>
      </c>
      <c r="O598" s="142" t="s">
        <v>289</v>
      </c>
      <c r="P598" s="47"/>
    </row>
    <row r="599" spans="1:17" s="139" customFormat="1" ht="12.75" customHeight="1">
      <c r="A599" s="136" t="s">
        <v>1487</v>
      </c>
      <c r="B599" s="136" t="s">
        <v>28</v>
      </c>
      <c r="C599" s="94" t="s">
        <v>374</v>
      </c>
      <c r="D599" s="136" t="s">
        <v>275</v>
      </c>
      <c r="E599" s="136" t="s">
        <v>527</v>
      </c>
      <c r="F599" s="47" t="s">
        <v>2201</v>
      </c>
      <c r="G599" s="136" t="s">
        <v>34</v>
      </c>
      <c r="H599" s="136" t="s">
        <v>44</v>
      </c>
      <c r="I599" s="136" t="s">
        <v>45</v>
      </c>
      <c r="J599" s="136" t="s">
        <v>34</v>
      </c>
      <c r="K599" s="136" t="s">
        <v>229</v>
      </c>
      <c r="L599" s="136" t="s">
        <v>47</v>
      </c>
      <c r="M599" s="136" t="s">
        <v>1627</v>
      </c>
      <c r="N599" s="136" t="s">
        <v>41</v>
      </c>
      <c r="O599" s="142" t="s">
        <v>530</v>
      </c>
      <c r="P599" s="120"/>
    </row>
    <row r="600" spans="1:17" s="194" customFormat="1" ht="13.2">
      <c r="A600" s="136"/>
      <c r="B600" s="136"/>
      <c r="C600" s="94"/>
      <c r="D600" s="136"/>
      <c r="E600" s="136"/>
      <c r="F600" s="136"/>
      <c r="G600" s="136"/>
      <c r="H600" s="136"/>
      <c r="I600" s="136"/>
      <c r="J600" s="136"/>
      <c r="K600" s="136"/>
      <c r="L600" s="136"/>
      <c r="M600" s="136"/>
      <c r="N600" s="136"/>
      <c r="O600" s="142"/>
      <c r="P600" s="120"/>
      <c r="Q600" s="120"/>
    </row>
    <row r="601" spans="1:17" s="139" customFormat="1" ht="13.2">
      <c r="K601" s="49"/>
      <c r="L601" s="49"/>
      <c r="M601" s="49"/>
      <c r="N601" s="49"/>
      <c r="O601" s="153"/>
    </row>
    <row r="602" spans="1:17" s="139" customFormat="1" ht="13.2">
      <c r="K602" s="49"/>
      <c r="L602" s="49"/>
      <c r="M602" s="49"/>
      <c r="N602" s="49"/>
      <c r="O602" s="153"/>
    </row>
    <row r="603" spans="1:17" ht="13.2">
      <c r="K603" s="49"/>
      <c r="L603" s="49"/>
      <c r="M603" s="49"/>
      <c r="N603" s="49"/>
      <c r="O603" s="153"/>
    </row>
    <row r="604" spans="1:17" ht="13.2">
      <c r="K604" s="49"/>
      <c r="L604" s="49"/>
      <c r="M604" s="49"/>
      <c r="N604" s="49"/>
      <c r="O604" s="153"/>
    </row>
    <row r="605" spans="1:17" ht="13.2">
      <c r="K605" s="49"/>
      <c r="L605" s="49"/>
      <c r="M605" s="49"/>
      <c r="N605" s="49"/>
      <c r="O605" s="153"/>
    </row>
    <row r="606" spans="1:17" ht="13.2">
      <c r="K606" s="49"/>
      <c r="L606" s="49"/>
      <c r="M606" s="49"/>
      <c r="N606" s="49"/>
      <c r="O606" s="153"/>
    </row>
    <row r="607" spans="1:17" ht="13.2">
      <c r="K607" s="49"/>
      <c r="L607" s="49"/>
      <c r="M607" s="49"/>
      <c r="N607" s="49"/>
      <c r="O607" s="153"/>
    </row>
    <row r="608" spans="1:17" ht="13.2">
      <c r="K608" s="49"/>
      <c r="L608" s="49"/>
      <c r="M608" s="49"/>
      <c r="N608" s="49"/>
      <c r="O608" s="153"/>
    </row>
    <row r="609" spans="11:15" ht="13.2">
      <c r="K609" s="49"/>
      <c r="L609" s="49"/>
      <c r="M609" s="49"/>
      <c r="N609" s="49"/>
      <c r="O609" s="153"/>
    </row>
    <row r="610" spans="11:15" ht="13.2">
      <c r="K610" s="49"/>
      <c r="L610" s="49"/>
      <c r="M610" s="49"/>
      <c r="N610" s="49"/>
      <c r="O610" s="153"/>
    </row>
    <row r="611" spans="11:15" ht="13.2">
      <c r="K611" s="49"/>
      <c r="L611" s="49"/>
      <c r="M611" s="49"/>
      <c r="N611" s="49"/>
      <c r="O611" s="153"/>
    </row>
    <row r="612" spans="11:15" ht="13.2">
      <c r="K612" s="49"/>
      <c r="L612" s="49"/>
      <c r="M612" s="49"/>
      <c r="N612" s="49"/>
      <c r="O612" s="153"/>
    </row>
    <row r="613" spans="11:15" ht="13.2">
      <c r="K613" s="49"/>
      <c r="L613" s="49"/>
      <c r="M613" s="49"/>
      <c r="N613" s="49"/>
      <c r="O613" s="153"/>
    </row>
    <row r="614" spans="11:15" ht="13.2">
      <c r="K614" s="49"/>
      <c r="L614" s="49"/>
      <c r="M614" s="49"/>
      <c r="N614" s="49"/>
      <c r="O614" s="153"/>
    </row>
    <row r="615" spans="11:15" ht="13.2">
      <c r="K615" s="49"/>
      <c r="L615" s="49"/>
      <c r="M615" s="49"/>
      <c r="N615" s="49"/>
      <c r="O615" s="153"/>
    </row>
    <row r="616" spans="11:15" ht="13.2">
      <c r="K616" s="49"/>
      <c r="L616" s="49"/>
      <c r="M616" s="49"/>
      <c r="N616" s="49"/>
      <c r="O616" s="153"/>
    </row>
    <row r="617" spans="11:15" ht="13.2">
      <c r="K617" s="49"/>
      <c r="L617" s="49"/>
      <c r="M617" s="49"/>
      <c r="N617" s="49"/>
      <c r="O617" s="153"/>
    </row>
    <row r="618" spans="11:15" ht="13.2">
      <c r="K618" s="49"/>
      <c r="L618" s="49"/>
      <c r="M618" s="49"/>
      <c r="N618" s="49"/>
      <c r="O618" s="153"/>
    </row>
    <row r="619" spans="11:15" ht="13.2">
      <c r="K619" s="49"/>
      <c r="L619" s="49"/>
      <c r="M619" s="49"/>
      <c r="N619" s="49"/>
      <c r="O619" s="153"/>
    </row>
    <row r="620" spans="11:15" ht="13.2">
      <c r="K620" s="49"/>
      <c r="L620" s="49"/>
      <c r="M620" s="49"/>
      <c r="N620" s="49"/>
      <c r="O620" s="153"/>
    </row>
    <row r="621" spans="11:15" ht="13.2">
      <c r="K621" s="49"/>
      <c r="L621" s="49"/>
      <c r="M621" s="49"/>
      <c r="N621" s="49"/>
      <c r="O621" s="153"/>
    </row>
    <row r="622" spans="11:15" ht="13.2">
      <c r="K622" s="49"/>
      <c r="L622" s="49"/>
      <c r="M622" s="49"/>
      <c r="N622" s="49"/>
      <c r="O622" s="153"/>
    </row>
    <row r="623" spans="11:15" ht="13.2">
      <c r="K623" s="49"/>
      <c r="L623" s="49"/>
      <c r="M623" s="49"/>
      <c r="N623" s="49"/>
      <c r="O623" s="153"/>
    </row>
    <row r="624" spans="11:15" ht="13.2">
      <c r="K624" s="49"/>
      <c r="L624" s="49"/>
      <c r="M624" s="49"/>
      <c r="N624" s="49"/>
      <c r="O624" s="153"/>
    </row>
    <row r="625" spans="11:15" ht="13.2">
      <c r="K625" s="49"/>
      <c r="L625" s="49"/>
      <c r="M625" s="49"/>
      <c r="N625" s="49"/>
      <c r="O625" s="153"/>
    </row>
    <row r="626" spans="11:15" ht="13.2">
      <c r="K626" s="49"/>
      <c r="L626" s="49"/>
      <c r="M626" s="49"/>
      <c r="N626" s="49"/>
      <c r="O626" s="153"/>
    </row>
    <row r="627" spans="11:15" ht="13.2">
      <c r="K627" s="49"/>
      <c r="L627" s="49"/>
      <c r="M627" s="49"/>
      <c r="N627" s="49"/>
      <c r="O627" s="153"/>
    </row>
    <row r="628" spans="11:15" ht="13.2">
      <c r="K628" s="49"/>
      <c r="L628" s="49"/>
      <c r="M628" s="49"/>
      <c r="N628" s="49"/>
      <c r="O628" s="153"/>
    </row>
    <row r="629" spans="11:15" ht="13.2">
      <c r="K629" s="49"/>
      <c r="L629" s="49"/>
      <c r="M629" s="49"/>
      <c r="N629" s="49"/>
      <c r="O629" s="153"/>
    </row>
    <row r="630" spans="11:15" ht="13.2">
      <c r="K630" s="49"/>
      <c r="L630" s="49"/>
      <c r="M630" s="49"/>
      <c r="N630" s="49"/>
      <c r="O630" s="153"/>
    </row>
    <row r="631" spans="11:15" ht="13.2">
      <c r="K631" s="49"/>
      <c r="L631" s="49"/>
      <c r="M631" s="49"/>
      <c r="N631" s="49"/>
      <c r="O631" s="153"/>
    </row>
    <row r="632" spans="11:15" ht="13.2">
      <c r="K632" s="49"/>
      <c r="L632" s="49"/>
      <c r="M632" s="49"/>
      <c r="N632" s="49"/>
      <c r="O632" s="153"/>
    </row>
    <row r="633" spans="11:15" ht="13.2">
      <c r="K633" s="49"/>
      <c r="L633" s="49"/>
      <c r="M633" s="49"/>
      <c r="N633" s="49"/>
      <c r="O633" s="153"/>
    </row>
    <row r="634" spans="11:15" ht="13.2">
      <c r="K634" s="49"/>
      <c r="L634" s="49"/>
      <c r="M634" s="49"/>
      <c r="N634" s="49"/>
      <c r="O634" s="153"/>
    </row>
    <row r="635" spans="11:15" ht="13.2">
      <c r="K635" s="49"/>
      <c r="L635" s="49"/>
      <c r="M635" s="49"/>
      <c r="N635" s="49"/>
      <c r="O635" s="153"/>
    </row>
    <row r="636" spans="11:15" ht="13.2">
      <c r="K636" s="49"/>
      <c r="L636" s="49"/>
      <c r="M636" s="49"/>
      <c r="N636" s="49"/>
      <c r="O636" s="153"/>
    </row>
    <row r="637" spans="11:15" ht="13.2">
      <c r="K637" s="49"/>
      <c r="L637" s="49"/>
      <c r="M637" s="49"/>
      <c r="N637" s="49"/>
      <c r="O637" s="153"/>
    </row>
    <row r="638" spans="11:15" ht="13.2">
      <c r="K638" s="49"/>
      <c r="L638" s="49"/>
      <c r="M638" s="49"/>
      <c r="N638" s="49"/>
      <c r="O638" s="153"/>
    </row>
    <row r="639" spans="11:15" ht="13.2">
      <c r="K639" s="49"/>
      <c r="L639" s="49"/>
      <c r="M639" s="49"/>
      <c r="N639" s="49"/>
      <c r="O639" s="153"/>
    </row>
    <row r="640" spans="11:15" ht="13.2">
      <c r="K640" s="49"/>
      <c r="L640" s="49"/>
      <c r="M640" s="49"/>
      <c r="N640" s="49"/>
      <c r="O640" s="153"/>
    </row>
    <row r="641" spans="11:15" ht="13.2">
      <c r="K641" s="49"/>
      <c r="L641" s="49"/>
      <c r="M641" s="49"/>
      <c r="N641" s="49"/>
      <c r="O641" s="153"/>
    </row>
    <row r="642" spans="11:15" ht="13.2">
      <c r="K642" s="49"/>
      <c r="L642" s="49"/>
      <c r="M642" s="49"/>
      <c r="N642" s="49"/>
      <c r="O642" s="153"/>
    </row>
    <row r="643" spans="11:15" ht="13.2">
      <c r="K643" s="49"/>
      <c r="L643" s="49"/>
      <c r="M643" s="49"/>
      <c r="N643" s="49"/>
      <c r="O643" s="153"/>
    </row>
    <row r="644" spans="11:15" ht="13.2">
      <c r="K644" s="49"/>
      <c r="L644" s="49"/>
      <c r="M644" s="49"/>
      <c r="N644" s="49"/>
      <c r="O644" s="153"/>
    </row>
    <row r="645" spans="11:15" ht="13.2">
      <c r="K645" s="49"/>
      <c r="L645" s="49"/>
      <c r="M645" s="49"/>
      <c r="N645" s="49"/>
      <c r="O645" s="153"/>
    </row>
    <row r="646" spans="11:15" ht="13.2">
      <c r="K646" s="49"/>
      <c r="L646" s="49"/>
      <c r="M646" s="49"/>
      <c r="N646" s="49"/>
      <c r="O646" s="153"/>
    </row>
    <row r="647" spans="11:15" ht="13.2">
      <c r="K647" s="49"/>
      <c r="L647" s="49"/>
      <c r="M647" s="49"/>
      <c r="N647" s="49"/>
      <c r="O647" s="153"/>
    </row>
    <row r="648" spans="11:15" ht="13.2">
      <c r="K648" s="49"/>
      <c r="L648" s="49"/>
      <c r="M648" s="49"/>
      <c r="N648" s="49"/>
      <c r="O648" s="153"/>
    </row>
    <row r="649" spans="11:15" ht="13.2">
      <c r="K649" s="49"/>
      <c r="L649" s="49"/>
      <c r="M649" s="49"/>
      <c r="N649" s="49"/>
      <c r="O649" s="153"/>
    </row>
    <row r="650" spans="11:15" ht="13.2">
      <c r="K650" s="49"/>
      <c r="L650" s="49"/>
      <c r="M650" s="49"/>
      <c r="N650" s="49"/>
      <c r="O650" s="153"/>
    </row>
    <row r="651" spans="11:15" ht="13.2">
      <c r="K651" s="49"/>
      <c r="L651" s="49"/>
      <c r="M651" s="49"/>
      <c r="N651" s="49"/>
      <c r="O651" s="153"/>
    </row>
    <row r="652" spans="11:15" ht="13.2">
      <c r="K652" s="49"/>
      <c r="L652" s="49"/>
      <c r="M652" s="49"/>
      <c r="N652" s="49"/>
      <c r="O652" s="153"/>
    </row>
    <row r="653" spans="11:15" ht="13.2">
      <c r="K653" s="49"/>
      <c r="L653" s="49"/>
      <c r="M653" s="49"/>
      <c r="N653" s="49"/>
      <c r="O653" s="153"/>
    </row>
    <row r="654" spans="11:15" ht="13.2">
      <c r="K654" s="49"/>
      <c r="L654" s="49"/>
      <c r="M654" s="49"/>
      <c r="N654" s="49"/>
      <c r="O654" s="153"/>
    </row>
    <row r="655" spans="11:15" ht="13.2">
      <c r="K655" s="49"/>
      <c r="L655" s="49"/>
      <c r="M655" s="49"/>
      <c r="N655" s="49"/>
      <c r="O655" s="153"/>
    </row>
    <row r="656" spans="11:15" ht="13.2">
      <c r="K656" s="49"/>
      <c r="L656" s="49"/>
      <c r="M656" s="49"/>
      <c r="N656" s="49"/>
      <c r="O656" s="153"/>
    </row>
    <row r="657" spans="11:15" ht="13.2">
      <c r="K657" s="49"/>
      <c r="L657" s="49"/>
      <c r="M657" s="49"/>
      <c r="N657" s="49"/>
      <c r="O657" s="153"/>
    </row>
    <row r="658" spans="11:15" ht="13.2">
      <c r="K658" s="49"/>
      <c r="L658" s="49"/>
      <c r="M658" s="49"/>
      <c r="N658" s="49"/>
      <c r="O658" s="153"/>
    </row>
    <row r="659" spans="11:15" ht="13.2">
      <c r="K659" s="49"/>
      <c r="L659" s="49"/>
      <c r="M659" s="49"/>
      <c r="N659" s="49"/>
      <c r="O659" s="153"/>
    </row>
    <row r="660" spans="11:15" ht="13.2">
      <c r="K660" s="49"/>
      <c r="L660" s="49"/>
      <c r="M660" s="49"/>
      <c r="N660" s="49"/>
      <c r="O660" s="153"/>
    </row>
    <row r="661" spans="11:15" ht="13.2">
      <c r="K661" s="49"/>
      <c r="L661" s="49"/>
      <c r="M661" s="49"/>
      <c r="N661" s="49"/>
      <c r="O661" s="153"/>
    </row>
    <row r="662" spans="11:15" ht="13.2">
      <c r="K662" s="49"/>
      <c r="L662" s="49"/>
      <c r="M662" s="49"/>
      <c r="N662" s="49"/>
      <c r="O662" s="153"/>
    </row>
    <row r="663" spans="11:15" ht="13.2">
      <c r="K663" s="49"/>
      <c r="L663" s="49"/>
      <c r="M663" s="49"/>
      <c r="N663" s="49"/>
      <c r="O663" s="153"/>
    </row>
    <row r="664" spans="11:15" ht="13.2">
      <c r="K664" s="49"/>
      <c r="L664" s="49"/>
      <c r="M664" s="49"/>
      <c r="N664" s="49"/>
      <c r="O664" s="153"/>
    </row>
    <row r="665" spans="11:15" ht="13.2">
      <c r="K665" s="49"/>
      <c r="L665" s="49"/>
      <c r="M665" s="49"/>
      <c r="N665" s="49"/>
      <c r="O665" s="153"/>
    </row>
    <row r="666" spans="11:15" ht="13.2">
      <c r="K666" s="49"/>
      <c r="L666" s="49"/>
      <c r="M666" s="49"/>
      <c r="N666" s="49"/>
      <c r="O666" s="153"/>
    </row>
    <row r="667" spans="11:15" ht="13.2">
      <c r="K667" s="49"/>
      <c r="L667" s="49"/>
      <c r="M667" s="49"/>
      <c r="N667" s="49"/>
      <c r="O667" s="153"/>
    </row>
    <row r="668" spans="11:15" ht="13.2">
      <c r="K668" s="49"/>
      <c r="L668" s="49"/>
      <c r="M668" s="49"/>
      <c r="N668" s="49"/>
      <c r="O668" s="153"/>
    </row>
    <row r="669" spans="11:15" ht="13.2">
      <c r="K669" s="49"/>
      <c r="L669" s="49"/>
      <c r="M669" s="49"/>
      <c r="N669" s="49"/>
      <c r="O669" s="153"/>
    </row>
    <row r="670" spans="11:15" ht="13.2">
      <c r="K670" s="49"/>
      <c r="L670" s="49"/>
      <c r="M670" s="49"/>
      <c r="N670" s="49"/>
      <c r="O670" s="153"/>
    </row>
    <row r="671" spans="11:15" ht="13.2">
      <c r="K671" s="49"/>
      <c r="L671" s="49"/>
      <c r="M671" s="49"/>
      <c r="N671" s="49"/>
      <c r="O671" s="153"/>
    </row>
    <row r="672" spans="11:15" ht="13.2">
      <c r="K672" s="49"/>
      <c r="L672" s="49"/>
      <c r="M672" s="49"/>
      <c r="N672" s="49"/>
      <c r="O672" s="153"/>
    </row>
    <row r="673" spans="11:15" ht="13.2">
      <c r="K673" s="49"/>
      <c r="L673" s="49"/>
      <c r="M673" s="49"/>
      <c r="N673" s="49"/>
      <c r="O673" s="153"/>
    </row>
    <row r="674" spans="11:15" ht="13.2">
      <c r="K674" s="49"/>
      <c r="L674" s="49"/>
      <c r="M674" s="49"/>
      <c r="N674" s="49"/>
      <c r="O674" s="153"/>
    </row>
    <row r="675" spans="11:15" ht="13.2">
      <c r="K675" s="49"/>
      <c r="L675" s="49"/>
      <c r="M675" s="49"/>
      <c r="N675" s="49"/>
      <c r="O675" s="153"/>
    </row>
    <row r="676" spans="11:15" ht="13.2">
      <c r="K676" s="49"/>
      <c r="L676" s="49"/>
      <c r="M676" s="49"/>
      <c r="N676" s="49"/>
      <c r="O676" s="153"/>
    </row>
    <row r="677" spans="11:15" ht="13.2">
      <c r="K677" s="49"/>
      <c r="L677" s="49"/>
      <c r="M677" s="49"/>
      <c r="N677" s="49"/>
      <c r="O677" s="153"/>
    </row>
    <row r="678" spans="11:15" ht="13.2">
      <c r="K678" s="49"/>
      <c r="L678" s="49"/>
      <c r="M678" s="49"/>
      <c r="N678" s="49"/>
      <c r="O678" s="153"/>
    </row>
    <row r="679" spans="11:15" ht="13.2">
      <c r="K679" s="49"/>
      <c r="L679" s="49"/>
      <c r="M679" s="49"/>
      <c r="N679" s="49"/>
      <c r="O679" s="153"/>
    </row>
    <row r="680" spans="11:15" ht="13.2">
      <c r="K680" s="49"/>
      <c r="L680" s="49"/>
      <c r="M680" s="49"/>
      <c r="N680" s="49"/>
      <c r="O680" s="153"/>
    </row>
    <row r="681" spans="11:15" ht="13.2">
      <c r="K681" s="49"/>
      <c r="L681" s="49"/>
      <c r="M681" s="49"/>
      <c r="N681" s="49"/>
      <c r="O681" s="153"/>
    </row>
    <row r="682" spans="11:15" ht="13.2">
      <c r="K682" s="49"/>
      <c r="L682" s="49"/>
      <c r="M682" s="49"/>
      <c r="N682" s="49"/>
      <c r="O682" s="153"/>
    </row>
    <row r="683" spans="11:15" ht="13.2">
      <c r="K683" s="49"/>
      <c r="L683" s="49"/>
      <c r="M683" s="49"/>
      <c r="N683" s="49"/>
      <c r="O683" s="153"/>
    </row>
    <row r="684" spans="11:15" ht="13.2">
      <c r="K684" s="49"/>
      <c r="L684" s="49"/>
      <c r="M684" s="49"/>
      <c r="N684" s="49"/>
      <c r="O684" s="153"/>
    </row>
    <row r="685" spans="11:15" ht="13.2">
      <c r="K685" s="49"/>
      <c r="L685" s="49"/>
      <c r="M685" s="49"/>
      <c r="N685" s="49"/>
      <c r="O685" s="153"/>
    </row>
    <row r="686" spans="11:15" ht="13.2">
      <c r="K686" s="49"/>
      <c r="L686" s="49"/>
      <c r="M686" s="49"/>
      <c r="N686" s="49"/>
      <c r="O686" s="153"/>
    </row>
    <row r="687" spans="11:15" ht="13.2">
      <c r="K687" s="49"/>
      <c r="L687" s="49"/>
      <c r="M687" s="49"/>
      <c r="N687" s="49"/>
      <c r="O687" s="153"/>
    </row>
    <row r="688" spans="11:15" ht="13.2">
      <c r="K688" s="49"/>
      <c r="L688" s="49"/>
      <c r="M688" s="49"/>
      <c r="N688" s="49"/>
      <c r="O688" s="153"/>
    </row>
    <row r="689" spans="11:15" ht="13.2">
      <c r="K689" s="49"/>
      <c r="L689" s="49"/>
      <c r="M689" s="49"/>
      <c r="N689" s="49"/>
      <c r="O689" s="153"/>
    </row>
    <row r="690" spans="11:15" ht="13.2">
      <c r="K690" s="49"/>
      <c r="L690" s="49"/>
      <c r="M690" s="49"/>
      <c r="N690" s="49"/>
      <c r="O690" s="153"/>
    </row>
    <row r="691" spans="11:15" ht="13.2">
      <c r="K691" s="49"/>
      <c r="L691" s="49"/>
      <c r="M691" s="49"/>
      <c r="N691" s="49"/>
      <c r="O691" s="153"/>
    </row>
    <row r="692" spans="11:15" ht="13.2">
      <c r="K692" s="49"/>
      <c r="L692" s="49"/>
      <c r="M692" s="49"/>
      <c r="N692" s="49"/>
      <c r="O692" s="153"/>
    </row>
    <row r="693" spans="11:15" ht="13.2">
      <c r="K693" s="49"/>
      <c r="L693" s="49"/>
      <c r="M693" s="49"/>
      <c r="N693" s="49"/>
      <c r="O693" s="153"/>
    </row>
    <row r="694" spans="11:15" ht="13.2">
      <c r="K694" s="49"/>
      <c r="L694" s="49"/>
      <c r="M694" s="49"/>
      <c r="N694" s="49"/>
      <c r="O694" s="153"/>
    </row>
    <row r="695" spans="11:15" ht="13.2">
      <c r="K695" s="49"/>
      <c r="L695" s="49"/>
      <c r="M695" s="49"/>
      <c r="N695" s="49"/>
      <c r="O695" s="153"/>
    </row>
    <row r="696" spans="11:15" ht="13.2">
      <c r="K696" s="49"/>
      <c r="L696" s="49"/>
      <c r="M696" s="49"/>
      <c r="N696" s="49"/>
      <c r="O696" s="153"/>
    </row>
    <row r="697" spans="11:15" ht="13.2">
      <c r="K697" s="49"/>
      <c r="L697" s="49"/>
      <c r="M697" s="49"/>
      <c r="N697" s="49"/>
      <c r="O697" s="153"/>
    </row>
    <row r="698" spans="11:15" ht="13.2">
      <c r="K698" s="49"/>
      <c r="L698" s="49"/>
      <c r="M698" s="49"/>
      <c r="N698" s="49"/>
      <c r="O698" s="153"/>
    </row>
    <row r="699" spans="11:15" ht="13.2">
      <c r="K699" s="49"/>
      <c r="L699" s="49"/>
      <c r="M699" s="49"/>
      <c r="N699" s="49"/>
      <c r="O699" s="153"/>
    </row>
    <row r="700" spans="11:15" ht="13.2">
      <c r="K700" s="49"/>
      <c r="L700" s="49"/>
      <c r="M700" s="49"/>
      <c r="N700" s="49"/>
      <c r="O700" s="153"/>
    </row>
    <row r="701" spans="11:15" ht="13.2">
      <c r="K701" s="49"/>
      <c r="L701" s="49"/>
      <c r="M701" s="49"/>
      <c r="N701" s="49"/>
      <c r="O701" s="153"/>
    </row>
    <row r="702" spans="11:15" ht="13.2">
      <c r="K702" s="49"/>
      <c r="L702" s="49"/>
      <c r="M702" s="49"/>
      <c r="N702" s="49"/>
      <c r="O702" s="153"/>
    </row>
    <row r="703" spans="11:15" ht="13.2">
      <c r="K703" s="49"/>
      <c r="L703" s="49"/>
      <c r="M703" s="49"/>
      <c r="N703" s="49"/>
      <c r="O703" s="153"/>
    </row>
    <row r="704" spans="11:15" ht="13.2">
      <c r="K704" s="49"/>
      <c r="L704" s="49"/>
      <c r="M704" s="49"/>
      <c r="N704" s="49"/>
      <c r="O704" s="153"/>
    </row>
    <row r="705" spans="11:15" ht="13.2">
      <c r="K705" s="49"/>
      <c r="L705" s="49"/>
      <c r="M705" s="49"/>
      <c r="N705" s="49"/>
      <c r="O705" s="153"/>
    </row>
    <row r="706" spans="11:15" ht="13.2">
      <c r="K706" s="49"/>
      <c r="L706" s="49"/>
      <c r="M706" s="49"/>
      <c r="N706" s="49"/>
      <c r="O706" s="153"/>
    </row>
    <row r="707" spans="11:15" ht="13.2">
      <c r="K707" s="49"/>
      <c r="L707" s="49"/>
      <c r="M707" s="49"/>
      <c r="N707" s="49"/>
      <c r="O707" s="153"/>
    </row>
    <row r="708" spans="11:15" ht="13.2">
      <c r="K708" s="49"/>
      <c r="L708" s="49"/>
      <c r="M708" s="49"/>
      <c r="N708" s="49"/>
      <c r="O708" s="153"/>
    </row>
    <row r="709" spans="11:15" ht="13.2">
      <c r="K709" s="49"/>
      <c r="L709" s="49"/>
      <c r="M709" s="49"/>
      <c r="N709" s="49"/>
      <c r="O709" s="153"/>
    </row>
    <row r="710" spans="11:15" ht="13.2">
      <c r="K710" s="49"/>
      <c r="L710" s="49"/>
      <c r="M710" s="49"/>
      <c r="N710" s="49"/>
      <c r="O710" s="153"/>
    </row>
    <row r="711" spans="11:15" ht="13.2">
      <c r="K711" s="49"/>
      <c r="L711" s="49"/>
      <c r="M711" s="49"/>
      <c r="N711" s="49"/>
      <c r="O711" s="153"/>
    </row>
    <row r="712" spans="11:15" ht="13.2">
      <c r="K712" s="49"/>
      <c r="L712" s="49"/>
      <c r="M712" s="49"/>
      <c r="N712" s="49"/>
      <c r="O712" s="153"/>
    </row>
    <row r="713" spans="11:15" ht="13.2">
      <c r="K713" s="49"/>
      <c r="L713" s="49"/>
      <c r="M713" s="49"/>
      <c r="N713" s="49"/>
      <c r="O713" s="153"/>
    </row>
    <row r="714" spans="11:15" ht="13.2">
      <c r="K714" s="49"/>
      <c r="L714" s="49"/>
      <c r="M714" s="49"/>
      <c r="N714" s="49"/>
      <c r="O714" s="153"/>
    </row>
    <row r="715" spans="11:15" ht="13.2">
      <c r="K715" s="49"/>
      <c r="L715" s="49"/>
      <c r="M715" s="49"/>
      <c r="N715" s="49"/>
      <c r="O715" s="153"/>
    </row>
    <row r="716" spans="11:15" ht="13.2">
      <c r="K716" s="49"/>
      <c r="L716" s="49"/>
      <c r="M716" s="49"/>
      <c r="N716" s="49"/>
      <c r="O716" s="153"/>
    </row>
    <row r="717" spans="11:15" ht="13.2">
      <c r="K717" s="49"/>
      <c r="L717" s="49"/>
      <c r="M717" s="49"/>
      <c r="N717" s="49"/>
      <c r="O717" s="153"/>
    </row>
    <row r="718" spans="11:15" ht="13.2">
      <c r="K718" s="49"/>
      <c r="L718" s="49"/>
      <c r="M718" s="49"/>
      <c r="N718" s="49"/>
      <c r="O718" s="153"/>
    </row>
    <row r="719" spans="11:15" ht="13.2">
      <c r="K719" s="49"/>
      <c r="L719" s="49"/>
      <c r="M719" s="49"/>
      <c r="N719" s="49"/>
      <c r="O719" s="153"/>
    </row>
    <row r="720" spans="11:15" ht="13.2">
      <c r="K720" s="49"/>
      <c r="L720" s="49"/>
      <c r="M720" s="49"/>
      <c r="N720" s="49"/>
      <c r="O720" s="153"/>
    </row>
    <row r="721" spans="11:15" ht="13.2">
      <c r="K721" s="49"/>
      <c r="L721" s="49"/>
      <c r="M721" s="49"/>
      <c r="N721" s="49"/>
      <c r="O721" s="153"/>
    </row>
    <row r="722" spans="11:15" ht="13.2">
      <c r="K722" s="49"/>
      <c r="L722" s="49"/>
      <c r="M722" s="49"/>
      <c r="N722" s="49"/>
      <c r="O722" s="153"/>
    </row>
    <row r="723" spans="11:15" ht="13.2">
      <c r="K723" s="49"/>
      <c r="L723" s="49"/>
      <c r="M723" s="49"/>
      <c r="N723" s="49"/>
      <c r="O723" s="153"/>
    </row>
    <row r="724" spans="11:15" ht="13.2">
      <c r="K724" s="49"/>
      <c r="L724" s="49"/>
      <c r="M724" s="49"/>
      <c r="N724" s="49"/>
      <c r="O724" s="153"/>
    </row>
    <row r="725" spans="11:15" ht="13.2">
      <c r="K725" s="49"/>
      <c r="L725" s="49"/>
      <c r="M725" s="49"/>
      <c r="N725" s="49"/>
      <c r="O725" s="153"/>
    </row>
    <row r="726" spans="11:15" ht="13.2">
      <c r="K726" s="49"/>
      <c r="L726" s="49"/>
      <c r="M726" s="49"/>
      <c r="N726" s="49"/>
      <c r="O726" s="153"/>
    </row>
    <row r="727" spans="11:15" ht="13.2">
      <c r="K727" s="49"/>
      <c r="L727" s="49"/>
      <c r="M727" s="49"/>
      <c r="N727" s="49"/>
      <c r="O727" s="153"/>
    </row>
    <row r="728" spans="11:15" ht="13.2">
      <c r="K728" s="49"/>
      <c r="L728" s="49"/>
      <c r="M728" s="49"/>
      <c r="N728" s="49"/>
      <c r="O728" s="153"/>
    </row>
    <row r="729" spans="11:15" ht="13.2">
      <c r="K729" s="49"/>
      <c r="L729" s="49"/>
      <c r="M729" s="49"/>
      <c r="N729" s="49"/>
      <c r="O729" s="153"/>
    </row>
    <row r="730" spans="11:15" ht="13.2">
      <c r="K730" s="49"/>
      <c r="L730" s="49"/>
      <c r="M730" s="49"/>
      <c r="N730" s="49"/>
      <c r="O730" s="153"/>
    </row>
    <row r="731" spans="11:15" ht="13.2">
      <c r="K731" s="49"/>
      <c r="L731" s="49"/>
      <c r="M731" s="49"/>
      <c r="N731" s="49"/>
      <c r="O731" s="153"/>
    </row>
    <row r="732" spans="11:15" ht="13.2">
      <c r="K732" s="49"/>
      <c r="L732" s="49"/>
      <c r="M732" s="49"/>
      <c r="N732" s="49"/>
      <c r="O732" s="153"/>
    </row>
    <row r="733" spans="11:15" ht="13.2">
      <c r="K733" s="49"/>
      <c r="L733" s="49"/>
      <c r="M733" s="49"/>
      <c r="N733" s="49"/>
      <c r="O733" s="153"/>
    </row>
    <row r="734" spans="11:15" ht="13.2">
      <c r="K734" s="49"/>
      <c r="L734" s="49"/>
      <c r="M734" s="49"/>
      <c r="N734" s="49"/>
      <c r="O734" s="153"/>
    </row>
    <row r="735" spans="11:15" ht="13.2">
      <c r="K735" s="49"/>
      <c r="L735" s="49"/>
      <c r="M735" s="49"/>
      <c r="N735" s="49"/>
      <c r="O735" s="153"/>
    </row>
    <row r="736" spans="11:15" ht="13.2">
      <c r="K736" s="49"/>
      <c r="L736" s="49"/>
      <c r="M736" s="49"/>
      <c r="N736" s="49"/>
      <c r="O736" s="153"/>
    </row>
    <row r="737" spans="11:15" ht="13.2">
      <c r="K737" s="49"/>
      <c r="L737" s="49"/>
      <c r="M737" s="49"/>
      <c r="N737" s="49"/>
      <c r="O737" s="153"/>
    </row>
    <row r="738" spans="11:15" ht="13.2">
      <c r="K738" s="49"/>
      <c r="L738" s="49"/>
      <c r="M738" s="49"/>
      <c r="N738" s="49"/>
      <c r="O738" s="153"/>
    </row>
    <row r="739" spans="11:15" ht="13.2">
      <c r="K739" s="49"/>
      <c r="L739" s="49"/>
      <c r="M739" s="49"/>
      <c r="N739" s="49"/>
      <c r="O739" s="153"/>
    </row>
    <row r="740" spans="11:15" ht="13.2">
      <c r="K740" s="49"/>
      <c r="L740" s="49"/>
      <c r="M740" s="49"/>
      <c r="N740" s="49"/>
      <c r="O740" s="153"/>
    </row>
    <row r="741" spans="11:15" ht="13.2">
      <c r="K741" s="49"/>
      <c r="L741" s="49"/>
      <c r="M741" s="49"/>
      <c r="N741" s="49"/>
      <c r="O741" s="153"/>
    </row>
    <row r="742" spans="11:15" ht="13.2">
      <c r="K742" s="49"/>
      <c r="L742" s="49"/>
      <c r="M742" s="49"/>
      <c r="N742" s="49"/>
      <c r="O742" s="153"/>
    </row>
    <row r="743" spans="11:15" ht="13.2">
      <c r="K743" s="49"/>
      <c r="L743" s="49"/>
      <c r="M743" s="49"/>
      <c r="N743" s="49"/>
      <c r="O743" s="153"/>
    </row>
    <row r="744" spans="11:15" ht="13.2">
      <c r="K744" s="49"/>
      <c r="L744" s="49"/>
      <c r="M744" s="49"/>
      <c r="N744" s="49"/>
      <c r="O744" s="153"/>
    </row>
    <row r="745" spans="11:15" ht="13.2">
      <c r="K745" s="49"/>
      <c r="L745" s="49"/>
      <c r="M745" s="49"/>
      <c r="N745" s="49"/>
      <c r="O745" s="153"/>
    </row>
    <row r="746" spans="11:15" ht="13.2">
      <c r="K746" s="49"/>
      <c r="L746" s="49"/>
      <c r="M746" s="49"/>
      <c r="N746" s="49"/>
      <c r="O746" s="153"/>
    </row>
    <row r="747" spans="11:15" ht="13.2">
      <c r="K747" s="49"/>
      <c r="L747" s="49"/>
      <c r="M747" s="49"/>
      <c r="N747" s="49"/>
      <c r="O747" s="153"/>
    </row>
    <row r="748" spans="11:15" ht="13.2">
      <c r="K748" s="49"/>
      <c r="L748" s="49"/>
      <c r="M748" s="49"/>
      <c r="N748" s="49"/>
      <c r="O748" s="153"/>
    </row>
    <row r="749" spans="11:15" ht="13.2">
      <c r="K749" s="49"/>
      <c r="L749" s="49"/>
      <c r="M749" s="49"/>
      <c r="N749" s="49"/>
      <c r="O749" s="153"/>
    </row>
    <row r="750" spans="11:15" ht="13.2">
      <c r="K750" s="49"/>
      <c r="L750" s="49"/>
      <c r="M750" s="49"/>
      <c r="N750" s="49"/>
      <c r="O750" s="153"/>
    </row>
    <row r="751" spans="11:15" ht="13.2">
      <c r="K751" s="49"/>
      <c r="L751" s="49"/>
      <c r="M751" s="49"/>
      <c r="N751" s="49"/>
      <c r="O751" s="153"/>
    </row>
    <row r="752" spans="11:15" ht="13.2">
      <c r="K752" s="49"/>
      <c r="L752" s="49"/>
      <c r="M752" s="49"/>
      <c r="N752" s="49"/>
      <c r="O752" s="153"/>
    </row>
    <row r="753" spans="11:15" ht="13.2">
      <c r="K753" s="49"/>
      <c r="L753" s="49"/>
      <c r="M753" s="49"/>
      <c r="N753" s="49"/>
      <c r="O753" s="153"/>
    </row>
    <row r="754" spans="11:15" ht="13.2">
      <c r="K754" s="49"/>
      <c r="L754" s="49"/>
      <c r="M754" s="49"/>
      <c r="N754" s="49"/>
      <c r="O754" s="153"/>
    </row>
    <row r="755" spans="11:15" ht="13.2">
      <c r="K755" s="49"/>
      <c r="L755" s="49"/>
      <c r="M755" s="49"/>
      <c r="N755" s="49"/>
      <c r="O755" s="153"/>
    </row>
    <row r="756" spans="11:15" ht="13.2">
      <c r="K756" s="49"/>
      <c r="L756" s="49"/>
      <c r="M756" s="49"/>
      <c r="N756" s="49"/>
      <c r="O756" s="153"/>
    </row>
    <row r="757" spans="11:15" ht="13.2">
      <c r="K757" s="49"/>
      <c r="L757" s="49"/>
      <c r="M757" s="49"/>
      <c r="N757" s="49"/>
      <c r="O757" s="153"/>
    </row>
    <row r="758" spans="11:15" ht="13.2">
      <c r="K758" s="49"/>
      <c r="L758" s="49"/>
      <c r="M758" s="49"/>
      <c r="N758" s="49"/>
      <c r="O758" s="153"/>
    </row>
    <row r="759" spans="11:15" ht="13.2">
      <c r="K759" s="49"/>
      <c r="L759" s="49"/>
      <c r="M759" s="49"/>
      <c r="N759" s="49"/>
      <c r="O759" s="153"/>
    </row>
    <row r="760" spans="11:15" ht="13.2">
      <c r="K760" s="49"/>
      <c r="L760" s="49"/>
      <c r="M760" s="49"/>
      <c r="N760" s="49"/>
      <c r="O760" s="153"/>
    </row>
    <row r="761" spans="11:15" ht="13.2">
      <c r="K761" s="49"/>
      <c r="L761" s="49"/>
      <c r="M761" s="49"/>
      <c r="N761" s="49"/>
      <c r="O761" s="153"/>
    </row>
    <row r="762" spans="11:15" ht="13.2">
      <c r="K762" s="49"/>
      <c r="L762" s="49"/>
      <c r="M762" s="49"/>
      <c r="N762" s="49"/>
      <c r="O762" s="153"/>
    </row>
    <row r="763" spans="11:15" ht="13.2">
      <c r="K763" s="49"/>
      <c r="L763" s="49"/>
      <c r="M763" s="49"/>
      <c r="N763" s="49"/>
      <c r="O763" s="153"/>
    </row>
    <row r="764" spans="11:15" ht="13.2">
      <c r="K764" s="49"/>
      <c r="L764" s="49"/>
      <c r="M764" s="49"/>
      <c r="N764" s="49"/>
      <c r="O764" s="153"/>
    </row>
    <row r="765" spans="11:15" ht="13.2">
      <c r="K765" s="49"/>
      <c r="L765" s="49"/>
      <c r="M765" s="49"/>
      <c r="N765" s="49"/>
      <c r="O765" s="153"/>
    </row>
    <row r="766" spans="11:15" ht="13.2">
      <c r="K766" s="49"/>
      <c r="L766" s="49"/>
      <c r="M766" s="49"/>
      <c r="N766" s="49"/>
      <c r="O766" s="153"/>
    </row>
    <row r="767" spans="11:15" ht="13.2">
      <c r="K767" s="49"/>
      <c r="L767" s="49"/>
      <c r="M767" s="49"/>
      <c r="N767" s="49"/>
      <c r="O767" s="153"/>
    </row>
    <row r="768" spans="11:15" ht="13.2">
      <c r="K768" s="49"/>
      <c r="L768" s="49"/>
      <c r="M768" s="49"/>
      <c r="N768" s="49"/>
      <c r="O768" s="153"/>
    </row>
    <row r="769" spans="11:15" ht="13.2">
      <c r="K769" s="49"/>
      <c r="L769" s="49"/>
      <c r="M769" s="49"/>
      <c r="N769" s="49"/>
      <c r="O769" s="153"/>
    </row>
    <row r="770" spans="11:15" ht="13.2">
      <c r="K770" s="49"/>
      <c r="L770" s="49"/>
      <c r="M770" s="49"/>
      <c r="N770" s="49"/>
      <c r="O770" s="153"/>
    </row>
    <row r="771" spans="11:15" ht="13.2">
      <c r="K771" s="49"/>
      <c r="L771" s="49"/>
      <c r="M771" s="49"/>
      <c r="N771" s="49"/>
      <c r="O771" s="153"/>
    </row>
    <row r="772" spans="11:15" ht="13.2">
      <c r="K772" s="49"/>
      <c r="L772" s="49"/>
      <c r="M772" s="49"/>
      <c r="N772" s="49"/>
      <c r="O772" s="153"/>
    </row>
    <row r="773" spans="11:15" ht="13.2">
      <c r="K773" s="49"/>
      <c r="L773" s="49"/>
      <c r="M773" s="49"/>
      <c r="N773" s="49"/>
      <c r="O773" s="153"/>
    </row>
    <row r="774" spans="11:15" ht="13.2">
      <c r="K774" s="49"/>
      <c r="L774" s="49"/>
      <c r="M774" s="49"/>
      <c r="N774" s="49"/>
      <c r="O774" s="153"/>
    </row>
    <row r="775" spans="11:15" ht="13.2">
      <c r="K775" s="49"/>
      <c r="L775" s="49"/>
      <c r="M775" s="49"/>
      <c r="N775" s="49"/>
      <c r="O775" s="153"/>
    </row>
    <row r="776" spans="11:15" ht="13.2">
      <c r="K776" s="49"/>
      <c r="L776" s="49"/>
      <c r="M776" s="49"/>
      <c r="N776" s="49"/>
      <c r="O776" s="153"/>
    </row>
    <row r="777" spans="11:15" ht="13.2">
      <c r="K777" s="49"/>
      <c r="L777" s="49"/>
      <c r="M777" s="49"/>
      <c r="N777" s="49"/>
      <c r="O777" s="153"/>
    </row>
    <row r="778" spans="11:15" ht="13.2">
      <c r="K778" s="49"/>
      <c r="L778" s="49"/>
      <c r="M778" s="49"/>
      <c r="N778" s="49"/>
      <c r="O778" s="153"/>
    </row>
    <row r="779" spans="11:15" ht="13.2">
      <c r="K779" s="49"/>
      <c r="L779" s="49"/>
      <c r="M779" s="49"/>
      <c r="N779" s="49"/>
      <c r="O779" s="153"/>
    </row>
    <row r="780" spans="11:15" ht="13.2">
      <c r="K780" s="49"/>
      <c r="L780" s="49"/>
      <c r="M780" s="49"/>
      <c r="N780" s="49"/>
      <c r="O780" s="153"/>
    </row>
    <row r="781" spans="11:15" ht="13.2">
      <c r="K781" s="49"/>
      <c r="L781" s="49"/>
      <c r="M781" s="49"/>
      <c r="N781" s="49"/>
      <c r="O781" s="153"/>
    </row>
    <row r="782" spans="11:15" ht="13.2">
      <c r="K782" s="49"/>
      <c r="L782" s="49"/>
      <c r="M782" s="49"/>
      <c r="N782" s="49"/>
      <c r="O782" s="153"/>
    </row>
    <row r="783" spans="11:15" ht="13.2">
      <c r="K783" s="49"/>
      <c r="L783" s="49"/>
      <c r="M783" s="49"/>
      <c r="N783" s="49"/>
      <c r="O783" s="153"/>
    </row>
    <row r="784" spans="11:15" ht="13.2">
      <c r="K784" s="49"/>
      <c r="L784" s="49"/>
      <c r="M784" s="49"/>
      <c r="N784" s="49"/>
      <c r="O784" s="153"/>
    </row>
    <row r="785" spans="11:15" ht="13.2">
      <c r="K785" s="49"/>
      <c r="L785" s="49"/>
      <c r="M785" s="49"/>
      <c r="N785" s="49"/>
      <c r="O785" s="153"/>
    </row>
    <row r="786" spans="11:15" ht="13.2">
      <c r="K786" s="49"/>
      <c r="L786" s="49"/>
      <c r="M786" s="49"/>
      <c r="N786" s="49"/>
      <c r="O786" s="153"/>
    </row>
    <row r="787" spans="11:15" ht="13.2">
      <c r="K787" s="49"/>
      <c r="L787" s="49"/>
      <c r="M787" s="49"/>
      <c r="N787" s="49"/>
      <c r="O787" s="153"/>
    </row>
    <row r="788" spans="11:15" ht="13.2">
      <c r="K788" s="49"/>
      <c r="L788" s="49"/>
      <c r="M788" s="49"/>
      <c r="N788" s="49"/>
      <c r="O788" s="153"/>
    </row>
    <row r="789" spans="11:15" ht="13.2">
      <c r="K789" s="49"/>
      <c r="L789" s="49"/>
      <c r="M789" s="49"/>
      <c r="N789" s="49"/>
      <c r="O789" s="153"/>
    </row>
    <row r="790" spans="11:15" ht="13.2">
      <c r="K790" s="49"/>
      <c r="L790" s="49"/>
      <c r="M790" s="49"/>
      <c r="N790" s="49"/>
      <c r="O790" s="153"/>
    </row>
    <row r="791" spans="11:15" ht="13.2">
      <c r="K791" s="49"/>
      <c r="L791" s="49"/>
      <c r="M791" s="49"/>
      <c r="N791" s="49"/>
      <c r="O791" s="153"/>
    </row>
    <row r="792" spans="11:15" ht="13.2">
      <c r="K792" s="49"/>
      <c r="L792" s="49"/>
      <c r="M792" s="49"/>
      <c r="N792" s="49"/>
      <c r="O792" s="153"/>
    </row>
    <row r="793" spans="11:15" ht="13.2">
      <c r="K793" s="49"/>
      <c r="L793" s="49"/>
      <c r="M793" s="49"/>
      <c r="N793" s="49"/>
      <c r="O793" s="153"/>
    </row>
    <row r="794" spans="11:15" ht="13.2">
      <c r="K794" s="49"/>
      <c r="L794" s="49"/>
      <c r="M794" s="49"/>
      <c r="N794" s="49"/>
      <c r="O794" s="153"/>
    </row>
    <row r="795" spans="11:15" ht="13.2">
      <c r="K795" s="49"/>
      <c r="L795" s="49"/>
      <c r="M795" s="49"/>
      <c r="N795" s="49"/>
      <c r="O795" s="153"/>
    </row>
    <row r="796" spans="11:15" ht="13.2">
      <c r="K796" s="49"/>
      <c r="L796" s="49"/>
      <c r="M796" s="49"/>
      <c r="N796" s="49"/>
      <c r="O796" s="153"/>
    </row>
    <row r="797" spans="11:15" ht="13.2">
      <c r="K797" s="49"/>
      <c r="L797" s="49"/>
      <c r="M797" s="49"/>
      <c r="N797" s="49"/>
      <c r="O797" s="153"/>
    </row>
    <row r="798" spans="11:15" ht="13.2">
      <c r="K798" s="49"/>
      <c r="L798" s="49"/>
      <c r="M798" s="49"/>
      <c r="N798" s="49"/>
      <c r="O798" s="153"/>
    </row>
    <row r="799" spans="11:15" ht="13.2">
      <c r="K799" s="49"/>
      <c r="L799" s="49"/>
      <c r="M799" s="49"/>
      <c r="N799" s="49"/>
      <c r="O799" s="153"/>
    </row>
    <row r="800" spans="11:15" ht="13.2">
      <c r="K800" s="49"/>
      <c r="L800" s="49"/>
      <c r="M800" s="49"/>
      <c r="N800" s="49"/>
      <c r="O800" s="153"/>
    </row>
    <row r="801" spans="11:15" ht="13.2">
      <c r="K801" s="49"/>
      <c r="L801" s="49"/>
      <c r="M801" s="49"/>
      <c r="N801" s="49"/>
      <c r="O801" s="153"/>
    </row>
    <row r="802" spans="11:15" ht="13.2">
      <c r="K802" s="49"/>
      <c r="L802" s="49"/>
      <c r="M802" s="49"/>
      <c r="N802" s="49"/>
      <c r="O802" s="153"/>
    </row>
    <row r="803" spans="11:15" ht="13.2">
      <c r="K803" s="49"/>
      <c r="L803" s="49"/>
      <c r="M803" s="49"/>
      <c r="N803" s="49"/>
      <c r="O803" s="153"/>
    </row>
    <row r="804" spans="11:15" ht="13.2">
      <c r="K804" s="49"/>
      <c r="L804" s="49"/>
      <c r="M804" s="49"/>
      <c r="N804" s="49"/>
      <c r="O804" s="153"/>
    </row>
    <row r="805" spans="11:15" ht="13.2">
      <c r="K805" s="49"/>
      <c r="L805" s="49"/>
      <c r="M805" s="49"/>
      <c r="N805" s="49"/>
      <c r="O805" s="153"/>
    </row>
    <row r="806" spans="11:15" ht="13.2">
      <c r="K806" s="49"/>
      <c r="L806" s="49"/>
      <c r="M806" s="49"/>
      <c r="N806" s="49"/>
      <c r="O806" s="153"/>
    </row>
    <row r="807" spans="11:15" ht="13.2">
      <c r="K807" s="49"/>
      <c r="L807" s="49"/>
      <c r="M807" s="49"/>
      <c r="N807" s="49"/>
      <c r="O807" s="153"/>
    </row>
    <row r="808" spans="11:15" ht="13.2">
      <c r="K808" s="49"/>
      <c r="L808" s="49"/>
      <c r="M808" s="49"/>
      <c r="N808" s="49"/>
      <c r="O808" s="153"/>
    </row>
    <row r="809" spans="11:15" ht="13.2">
      <c r="K809" s="49"/>
      <c r="L809" s="49"/>
      <c r="M809" s="49"/>
      <c r="N809" s="49"/>
      <c r="O809" s="153"/>
    </row>
    <row r="810" spans="11:15" ht="13.2">
      <c r="K810" s="49"/>
      <c r="L810" s="49"/>
      <c r="M810" s="49"/>
      <c r="N810" s="49"/>
      <c r="O810" s="153"/>
    </row>
    <row r="811" spans="11:15" ht="13.2">
      <c r="K811" s="49"/>
      <c r="L811" s="49"/>
      <c r="M811" s="49"/>
      <c r="N811" s="49"/>
      <c r="O811" s="153"/>
    </row>
    <row r="812" spans="11:15" ht="13.2">
      <c r="K812" s="49"/>
      <c r="L812" s="49"/>
      <c r="M812" s="49"/>
      <c r="N812" s="49"/>
      <c r="O812" s="153"/>
    </row>
    <row r="813" spans="11:15" ht="13.2">
      <c r="K813" s="49"/>
      <c r="L813" s="49"/>
      <c r="M813" s="49"/>
      <c r="N813" s="49"/>
      <c r="O813" s="153"/>
    </row>
    <row r="814" spans="11:15" ht="13.2">
      <c r="K814" s="49"/>
      <c r="L814" s="49"/>
      <c r="M814" s="49"/>
      <c r="N814" s="49"/>
      <c r="O814" s="153"/>
    </row>
    <row r="815" spans="11:15" ht="13.2">
      <c r="K815" s="49"/>
      <c r="L815" s="49"/>
      <c r="M815" s="49"/>
      <c r="N815" s="49"/>
      <c r="O815" s="153"/>
    </row>
    <row r="816" spans="11:15" ht="13.2">
      <c r="K816" s="49"/>
      <c r="L816" s="49"/>
      <c r="M816" s="49"/>
      <c r="N816" s="49"/>
      <c r="O816" s="153"/>
    </row>
    <row r="817" spans="11:15" ht="13.2">
      <c r="K817" s="49"/>
      <c r="L817" s="49"/>
      <c r="M817" s="49"/>
      <c r="N817" s="49"/>
      <c r="O817" s="153"/>
    </row>
    <row r="818" spans="11:15" ht="13.2">
      <c r="K818" s="49"/>
      <c r="L818" s="49"/>
      <c r="M818" s="49"/>
      <c r="N818" s="49"/>
      <c r="O818" s="153"/>
    </row>
    <row r="819" spans="11:15" ht="13.2">
      <c r="K819" s="49"/>
      <c r="L819" s="49"/>
      <c r="M819" s="49"/>
      <c r="N819" s="49"/>
      <c r="O819" s="153"/>
    </row>
    <row r="820" spans="11:15" ht="13.2">
      <c r="K820" s="49"/>
      <c r="L820" s="49"/>
      <c r="M820" s="49"/>
      <c r="N820" s="49"/>
      <c r="O820" s="153"/>
    </row>
    <row r="821" spans="11:15" ht="13.2">
      <c r="K821" s="49"/>
      <c r="L821" s="49"/>
      <c r="M821" s="49"/>
      <c r="N821" s="49"/>
      <c r="O821" s="153"/>
    </row>
    <row r="822" spans="11:15" ht="13.2">
      <c r="K822" s="49"/>
      <c r="L822" s="49"/>
      <c r="M822" s="49"/>
      <c r="N822" s="49"/>
      <c r="O822" s="153"/>
    </row>
    <row r="823" spans="11:15" ht="13.2">
      <c r="K823" s="49"/>
      <c r="L823" s="49"/>
      <c r="M823" s="49"/>
      <c r="N823" s="49"/>
      <c r="O823" s="153"/>
    </row>
    <row r="824" spans="11:15" ht="13.2">
      <c r="K824" s="49"/>
      <c r="L824" s="49"/>
      <c r="M824" s="49"/>
      <c r="N824" s="49"/>
      <c r="O824" s="153"/>
    </row>
    <row r="825" spans="11:15" ht="13.2">
      <c r="K825" s="49"/>
      <c r="L825" s="49"/>
      <c r="M825" s="49"/>
      <c r="N825" s="49"/>
      <c r="O825" s="153"/>
    </row>
    <row r="826" spans="11:15" ht="13.2">
      <c r="K826" s="49"/>
      <c r="L826" s="49"/>
      <c r="M826" s="49"/>
      <c r="N826" s="49"/>
      <c r="O826" s="153"/>
    </row>
    <row r="827" spans="11:15" ht="13.2">
      <c r="K827" s="49"/>
      <c r="L827" s="49"/>
      <c r="M827" s="49"/>
      <c r="N827" s="49"/>
      <c r="O827" s="153"/>
    </row>
    <row r="828" spans="11:15" ht="13.2">
      <c r="K828" s="49"/>
      <c r="L828" s="49"/>
      <c r="M828" s="49"/>
      <c r="N828" s="49"/>
      <c r="O828" s="153"/>
    </row>
    <row r="829" spans="11:15" ht="13.2">
      <c r="K829" s="49"/>
      <c r="L829" s="49"/>
      <c r="M829" s="49"/>
      <c r="N829" s="49"/>
      <c r="O829" s="153"/>
    </row>
    <row r="830" spans="11:15" ht="13.2">
      <c r="K830" s="49"/>
      <c r="L830" s="49"/>
      <c r="M830" s="49"/>
      <c r="N830" s="49"/>
      <c r="O830" s="153"/>
    </row>
    <row r="831" spans="11:15" ht="13.2">
      <c r="K831" s="49"/>
      <c r="L831" s="49"/>
      <c r="M831" s="49"/>
      <c r="N831" s="49"/>
      <c r="O831" s="153"/>
    </row>
    <row r="832" spans="11:15" ht="13.2">
      <c r="K832" s="49"/>
      <c r="L832" s="49"/>
      <c r="M832" s="49"/>
      <c r="N832" s="49"/>
      <c r="O832" s="153"/>
    </row>
    <row r="833" spans="11:15" ht="13.2">
      <c r="K833" s="49"/>
      <c r="L833" s="49"/>
      <c r="M833" s="49"/>
      <c r="N833" s="49"/>
      <c r="O833" s="153"/>
    </row>
    <row r="834" spans="11:15" ht="13.2">
      <c r="K834" s="49"/>
      <c r="L834" s="49"/>
      <c r="M834" s="49"/>
      <c r="N834" s="49"/>
      <c r="O834" s="153"/>
    </row>
    <row r="835" spans="11:15" ht="13.2">
      <c r="K835" s="49"/>
      <c r="L835" s="49"/>
      <c r="M835" s="49"/>
      <c r="N835" s="49"/>
      <c r="O835" s="153"/>
    </row>
    <row r="836" spans="11:15" ht="13.2">
      <c r="K836" s="49"/>
      <c r="L836" s="49"/>
      <c r="M836" s="49"/>
      <c r="N836" s="49"/>
      <c r="O836" s="153"/>
    </row>
    <row r="837" spans="11:15" ht="13.2">
      <c r="K837" s="49"/>
      <c r="L837" s="49"/>
      <c r="M837" s="49"/>
      <c r="N837" s="49"/>
      <c r="O837" s="153"/>
    </row>
    <row r="838" spans="11:15" ht="13.2">
      <c r="K838" s="49"/>
      <c r="L838" s="49"/>
      <c r="M838" s="49"/>
      <c r="N838" s="49"/>
      <c r="O838" s="153"/>
    </row>
    <row r="839" spans="11:15" ht="13.2">
      <c r="K839" s="49"/>
      <c r="L839" s="49"/>
      <c r="M839" s="49"/>
      <c r="N839" s="49"/>
      <c r="O839" s="153"/>
    </row>
    <row r="840" spans="11:15" ht="13.2">
      <c r="K840" s="49"/>
      <c r="L840" s="49"/>
      <c r="M840" s="49"/>
      <c r="N840" s="49"/>
      <c r="O840" s="153"/>
    </row>
    <row r="841" spans="11:15" ht="13.2">
      <c r="K841" s="49"/>
      <c r="L841" s="49"/>
      <c r="M841" s="49"/>
      <c r="N841" s="49"/>
      <c r="O841" s="153"/>
    </row>
    <row r="842" spans="11:15" ht="13.2">
      <c r="K842" s="49"/>
      <c r="L842" s="49"/>
      <c r="M842" s="49"/>
      <c r="N842" s="49"/>
      <c r="O842" s="153"/>
    </row>
    <row r="843" spans="11:15" ht="13.2">
      <c r="K843" s="49"/>
      <c r="L843" s="49"/>
      <c r="M843" s="49"/>
      <c r="N843" s="49"/>
      <c r="O843" s="153"/>
    </row>
    <row r="844" spans="11:15" ht="13.2">
      <c r="K844" s="49"/>
      <c r="L844" s="49"/>
      <c r="M844" s="49"/>
      <c r="N844" s="49"/>
      <c r="O844" s="153"/>
    </row>
    <row r="845" spans="11:15" ht="13.2">
      <c r="K845" s="49"/>
      <c r="L845" s="49"/>
      <c r="M845" s="49"/>
      <c r="N845" s="49"/>
      <c r="O845" s="153"/>
    </row>
    <row r="846" spans="11:15" ht="13.2">
      <c r="K846" s="49"/>
      <c r="L846" s="49"/>
      <c r="M846" s="49"/>
      <c r="N846" s="49"/>
      <c r="O846" s="153"/>
    </row>
    <row r="847" spans="11:15" ht="13.2">
      <c r="K847" s="49"/>
      <c r="L847" s="49"/>
      <c r="M847" s="49"/>
      <c r="N847" s="49"/>
      <c r="O847" s="153"/>
    </row>
    <row r="848" spans="11:15" ht="13.2">
      <c r="K848" s="49"/>
      <c r="L848" s="49"/>
      <c r="M848" s="49"/>
      <c r="N848" s="49"/>
      <c r="O848" s="153"/>
    </row>
    <row r="849" spans="11:15" ht="13.2">
      <c r="K849" s="49"/>
      <c r="L849" s="49"/>
      <c r="M849" s="49"/>
      <c r="N849" s="49"/>
      <c r="O849" s="153"/>
    </row>
    <row r="850" spans="11:15" ht="13.2">
      <c r="K850" s="49"/>
      <c r="L850" s="49"/>
      <c r="M850" s="49"/>
      <c r="N850" s="49"/>
      <c r="O850" s="153"/>
    </row>
    <row r="851" spans="11:15" ht="13.2">
      <c r="K851" s="49"/>
      <c r="L851" s="49"/>
      <c r="M851" s="49"/>
      <c r="N851" s="49"/>
      <c r="O851" s="153"/>
    </row>
    <row r="852" spans="11:15" ht="13.2">
      <c r="K852" s="49"/>
      <c r="L852" s="49"/>
      <c r="M852" s="49"/>
      <c r="N852" s="49"/>
      <c r="O852" s="153"/>
    </row>
    <row r="853" spans="11:15" ht="13.2">
      <c r="K853" s="49"/>
      <c r="L853" s="49"/>
      <c r="M853" s="49"/>
      <c r="N853" s="49"/>
      <c r="O853" s="153"/>
    </row>
    <row r="854" spans="11:15" ht="13.2">
      <c r="K854" s="49"/>
      <c r="L854" s="49"/>
      <c r="M854" s="49"/>
      <c r="N854" s="49"/>
      <c r="O854" s="153"/>
    </row>
    <row r="855" spans="11:15" ht="13.2">
      <c r="K855" s="49"/>
      <c r="L855" s="49"/>
      <c r="M855" s="49"/>
      <c r="N855" s="49"/>
      <c r="O855" s="153"/>
    </row>
    <row r="856" spans="11:15" ht="13.2">
      <c r="K856" s="49"/>
      <c r="L856" s="49"/>
      <c r="M856" s="49"/>
      <c r="N856" s="49"/>
      <c r="O856" s="153"/>
    </row>
    <row r="857" spans="11:15" ht="13.2">
      <c r="K857" s="49"/>
      <c r="L857" s="49"/>
      <c r="M857" s="49"/>
      <c r="N857" s="49"/>
      <c r="O857" s="153"/>
    </row>
    <row r="858" spans="11:15" ht="13.2">
      <c r="K858" s="49"/>
      <c r="L858" s="49"/>
      <c r="M858" s="49"/>
      <c r="N858" s="49"/>
      <c r="O858" s="153"/>
    </row>
    <row r="859" spans="11:15" ht="13.2">
      <c r="K859" s="49"/>
      <c r="L859" s="49"/>
      <c r="M859" s="49"/>
      <c r="N859" s="49"/>
      <c r="O859" s="153"/>
    </row>
    <row r="860" spans="11:15" ht="13.2">
      <c r="K860" s="49"/>
      <c r="L860" s="49"/>
      <c r="M860" s="49"/>
      <c r="N860" s="49"/>
      <c r="O860" s="153"/>
    </row>
    <row r="861" spans="11:15" ht="13.2">
      <c r="K861" s="49"/>
      <c r="L861" s="49"/>
      <c r="M861" s="49"/>
      <c r="N861" s="49"/>
      <c r="O861" s="153"/>
    </row>
    <row r="862" spans="11:15" ht="13.2">
      <c r="K862" s="49"/>
      <c r="L862" s="49"/>
      <c r="M862" s="49"/>
      <c r="N862" s="49"/>
      <c r="O862" s="153"/>
    </row>
    <row r="863" spans="11:15" ht="13.2">
      <c r="K863" s="49"/>
      <c r="L863" s="49"/>
      <c r="M863" s="49"/>
      <c r="N863" s="49"/>
      <c r="O863" s="153"/>
    </row>
    <row r="864" spans="11:15" ht="13.2">
      <c r="K864" s="49"/>
      <c r="L864" s="49"/>
      <c r="M864" s="49"/>
      <c r="N864" s="49"/>
      <c r="O864" s="153"/>
    </row>
    <row r="865" spans="11:15" ht="13.2">
      <c r="K865" s="49"/>
      <c r="L865" s="49"/>
      <c r="M865" s="49"/>
      <c r="N865" s="49"/>
      <c r="O865" s="153"/>
    </row>
    <row r="866" spans="11:15" ht="13.2">
      <c r="K866" s="49"/>
      <c r="L866" s="49"/>
      <c r="M866" s="49"/>
      <c r="N866" s="49"/>
      <c r="O866" s="153"/>
    </row>
    <row r="867" spans="11:15" ht="13.2">
      <c r="K867" s="49"/>
      <c r="L867" s="49"/>
      <c r="M867" s="49"/>
      <c r="N867" s="49"/>
      <c r="O867" s="153"/>
    </row>
    <row r="868" spans="11:15" ht="13.2">
      <c r="K868" s="49"/>
      <c r="L868" s="49"/>
      <c r="M868" s="49"/>
      <c r="N868" s="49"/>
      <c r="O868" s="153"/>
    </row>
    <row r="869" spans="11:15" ht="13.2">
      <c r="K869" s="49"/>
      <c r="L869" s="49"/>
      <c r="M869" s="49"/>
      <c r="N869" s="49"/>
      <c r="O869" s="153"/>
    </row>
    <row r="870" spans="11:15" ht="13.2">
      <c r="K870" s="49"/>
      <c r="L870" s="49"/>
      <c r="M870" s="49"/>
      <c r="N870" s="49"/>
      <c r="O870" s="153"/>
    </row>
    <row r="871" spans="11:15" ht="13.2">
      <c r="K871" s="49"/>
      <c r="L871" s="49"/>
      <c r="M871" s="49"/>
      <c r="N871" s="49"/>
      <c r="O871" s="153"/>
    </row>
    <row r="872" spans="11:15" ht="13.2">
      <c r="K872" s="49"/>
      <c r="L872" s="49"/>
      <c r="M872" s="49"/>
      <c r="N872" s="49"/>
      <c r="O872" s="153"/>
    </row>
    <row r="873" spans="11:15" ht="13.2">
      <c r="K873" s="49"/>
      <c r="L873" s="49"/>
      <c r="M873" s="49"/>
      <c r="N873" s="49"/>
      <c r="O873" s="153"/>
    </row>
    <row r="874" spans="11:15" ht="13.2">
      <c r="K874" s="49"/>
      <c r="L874" s="49"/>
      <c r="M874" s="49"/>
      <c r="N874" s="49"/>
      <c r="O874" s="153"/>
    </row>
    <row r="875" spans="11:15" ht="13.2">
      <c r="K875" s="49"/>
      <c r="L875" s="49"/>
      <c r="M875" s="49"/>
      <c r="N875" s="49"/>
      <c r="O875" s="153"/>
    </row>
    <row r="876" spans="11:15" ht="13.2">
      <c r="K876" s="49"/>
      <c r="L876" s="49"/>
      <c r="M876" s="49"/>
      <c r="N876" s="49"/>
      <c r="O876" s="153"/>
    </row>
    <row r="877" spans="11:15" ht="13.2">
      <c r="K877" s="49"/>
      <c r="L877" s="49"/>
      <c r="M877" s="49"/>
      <c r="N877" s="49"/>
      <c r="O877" s="153"/>
    </row>
    <row r="878" spans="11:15" ht="13.2">
      <c r="K878" s="49"/>
      <c r="L878" s="49"/>
      <c r="M878" s="49"/>
      <c r="N878" s="49"/>
      <c r="O878" s="153"/>
    </row>
    <row r="879" spans="11:15" ht="13.2">
      <c r="K879" s="49"/>
      <c r="L879" s="49"/>
      <c r="M879" s="49"/>
      <c r="N879" s="49"/>
      <c r="O879" s="153"/>
    </row>
    <row r="880" spans="11:15" ht="13.2">
      <c r="K880" s="49"/>
      <c r="L880" s="49"/>
      <c r="M880" s="49"/>
      <c r="N880" s="49"/>
      <c r="O880" s="153"/>
    </row>
    <row r="881" spans="11:15" ht="13.2">
      <c r="K881" s="49"/>
      <c r="L881" s="49"/>
      <c r="M881" s="49"/>
      <c r="N881" s="49"/>
      <c r="O881" s="153"/>
    </row>
    <row r="882" spans="11:15" ht="13.2">
      <c r="K882" s="49"/>
      <c r="L882" s="49"/>
      <c r="M882" s="49"/>
      <c r="N882" s="49"/>
      <c r="O882" s="153"/>
    </row>
    <row r="883" spans="11:15" ht="13.2">
      <c r="K883" s="49"/>
      <c r="L883" s="49"/>
      <c r="M883" s="49"/>
      <c r="N883" s="49"/>
      <c r="O883" s="153"/>
    </row>
    <row r="884" spans="11:15" ht="13.2">
      <c r="K884" s="49"/>
      <c r="L884" s="49"/>
      <c r="M884" s="49"/>
      <c r="N884" s="49"/>
      <c r="O884" s="153"/>
    </row>
    <row r="885" spans="11:15" ht="13.2">
      <c r="K885" s="49"/>
      <c r="L885" s="49"/>
      <c r="M885" s="49"/>
      <c r="N885" s="49"/>
      <c r="O885" s="153"/>
    </row>
    <row r="886" spans="11:15" ht="13.2">
      <c r="K886" s="49"/>
      <c r="L886" s="49"/>
      <c r="M886" s="49"/>
      <c r="N886" s="49"/>
      <c r="O886" s="153"/>
    </row>
    <row r="887" spans="11:15" ht="13.2">
      <c r="K887" s="49"/>
      <c r="L887" s="49"/>
      <c r="M887" s="49"/>
      <c r="N887" s="49"/>
      <c r="O887" s="153"/>
    </row>
    <row r="888" spans="11:15" ht="13.2">
      <c r="K888" s="49"/>
      <c r="L888" s="49"/>
      <c r="M888" s="49"/>
      <c r="N888" s="49"/>
      <c r="O888" s="153"/>
    </row>
    <row r="889" spans="11:15" ht="13.2">
      <c r="K889" s="49"/>
      <c r="L889" s="49"/>
      <c r="M889" s="49"/>
      <c r="N889" s="49"/>
      <c r="O889" s="153"/>
    </row>
    <row r="890" spans="11:15" ht="13.2">
      <c r="K890" s="49"/>
      <c r="L890" s="49"/>
      <c r="M890" s="49"/>
      <c r="N890" s="49"/>
      <c r="O890" s="153"/>
    </row>
    <row r="891" spans="11:15" ht="13.2">
      <c r="K891" s="49"/>
      <c r="L891" s="49"/>
      <c r="M891" s="49"/>
      <c r="N891" s="49"/>
      <c r="O891" s="153"/>
    </row>
    <row r="892" spans="11:15" ht="13.2">
      <c r="K892" s="49"/>
      <c r="L892" s="49"/>
      <c r="M892" s="49"/>
      <c r="N892" s="49"/>
      <c r="O892" s="153"/>
    </row>
    <row r="893" spans="11:15" ht="13.2">
      <c r="K893" s="49"/>
      <c r="L893" s="49"/>
      <c r="M893" s="49"/>
      <c r="N893" s="49"/>
      <c r="O893" s="153"/>
    </row>
    <row r="894" spans="11:15" ht="13.2">
      <c r="K894" s="49"/>
      <c r="L894" s="49"/>
      <c r="M894" s="49"/>
      <c r="N894" s="49"/>
      <c r="O894" s="153"/>
    </row>
    <row r="895" spans="11:15" ht="13.2">
      <c r="K895" s="49"/>
      <c r="L895" s="49"/>
      <c r="M895" s="49"/>
      <c r="N895" s="49"/>
      <c r="O895" s="153"/>
    </row>
    <row r="896" spans="11:15" ht="13.2">
      <c r="K896" s="49"/>
      <c r="L896" s="49"/>
      <c r="M896" s="49"/>
      <c r="N896" s="49"/>
      <c r="O896" s="153"/>
    </row>
    <row r="897" spans="11:15" ht="13.2">
      <c r="K897" s="49"/>
      <c r="L897" s="49"/>
      <c r="M897" s="49"/>
      <c r="N897" s="49"/>
      <c r="O897" s="153"/>
    </row>
    <row r="898" spans="11:15" ht="13.2">
      <c r="K898" s="49"/>
      <c r="L898" s="49"/>
      <c r="M898" s="49"/>
      <c r="N898" s="49"/>
      <c r="O898" s="153"/>
    </row>
    <row r="899" spans="11:15" ht="13.2">
      <c r="K899" s="49"/>
      <c r="L899" s="49"/>
      <c r="M899" s="49"/>
      <c r="N899" s="49"/>
      <c r="O899" s="153"/>
    </row>
    <row r="900" spans="11:15" ht="13.2">
      <c r="K900" s="49"/>
      <c r="L900" s="49"/>
      <c r="M900" s="49"/>
      <c r="N900" s="49"/>
      <c r="O900" s="153"/>
    </row>
    <row r="901" spans="11:15" ht="13.2">
      <c r="K901" s="49"/>
      <c r="L901" s="49"/>
      <c r="M901" s="49"/>
      <c r="N901" s="49"/>
      <c r="O901" s="153"/>
    </row>
    <row r="902" spans="11:15" ht="13.2">
      <c r="K902" s="49"/>
      <c r="L902" s="49"/>
      <c r="M902" s="49"/>
      <c r="N902" s="49"/>
      <c r="O902" s="153"/>
    </row>
    <row r="903" spans="11:15" ht="13.2">
      <c r="K903" s="49"/>
      <c r="L903" s="49"/>
      <c r="M903" s="49"/>
      <c r="N903" s="49"/>
      <c r="O903" s="153"/>
    </row>
    <row r="904" spans="11:15" ht="13.2">
      <c r="K904" s="49"/>
      <c r="L904" s="49"/>
      <c r="M904" s="49"/>
      <c r="N904" s="49"/>
      <c r="O904" s="153"/>
    </row>
    <row r="905" spans="11:15" ht="13.2">
      <c r="K905" s="49"/>
      <c r="L905" s="49"/>
      <c r="M905" s="49"/>
      <c r="N905" s="49"/>
      <c r="O905" s="153"/>
    </row>
    <row r="906" spans="11:15" ht="13.2">
      <c r="K906" s="49"/>
      <c r="L906" s="49"/>
      <c r="M906" s="49"/>
      <c r="N906" s="49"/>
      <c r="O906" s="153"/>
    </row>
    <row r="907" spans="11:15" ht="13.2">
      <c r="K907" s="49"/>
      <c r="L907" s="49"/>
      <c r="M907" s="49"/>
      <c r="N907" s="49"/>
      <c r="O907" s="153"/>
    </row>
    <row r="908" spans="11:15" ht="13.2">
      <c r="K908" s="49"/>
      <c r="L908" s="49"/>
      <c r="M908" s="49"/>
      <c r="N908" s="49"/>
      <c r="O908" s="153"/>
    </row>
    <row r="909" spans="11:15" ht="13.2">
      <c r="K909" s="49"/>
      <c r="L909" s="49"/>
      <c r="M909" s="49"/>
      <c r="N909" s="49"/>
      <c r="O909" s="153"/>
    </row>
    <row r="910" spans="11:15" ht="13.2">
      <c r="K910" s="49"/>
      <c r="L910" s="49"/>
      <c r="M910" s="49"/>
      <c r="N910" s="49"/>
      <c r="O910" s="153"/>
    </row>
    <row r="911" spans="11:15" ht="13.2">
      <c r="K911" s="49"/>
      <c r="L911" s="49"/>
      <c r="M911" s="49"/>
      <c r="N911" s="49"/>
      <c r="O911" s="153"/>
    </row>
    <row r="912" spans="11:15" ht="13.2">
      <c r="K912" s="49"/>
      <c r="L912" s="49"/>
      <c r="M912" s="49"/>
      <c r="N912" s="49"/>
      <c r="O912" s="153"/>
    </row>
    <row r="913" spans="11:15" ht="13.2">
      <c r="K913" s="49"/>
      <c r="L913" s="49"/>
      <c r="M913" s="49"/>
      <c r="N913" s="49"/>
      <c r="O913" s="153"/>
    </row>
    <row r="914" spans="11:15" ht="13.2">
      <c r="K914" s="49"/>
      <c r="L914" s="49"/>
      <c r="M914" s="49"/>
      <c r="N914" s="49"/>
      <c r="O914" s="153"/>
    </row>
    <row r="915" spans="11:15" ht="13.2">
      <c r="K915" s="49"/>
      <c r="L915" s="49"/>
      <c r="M915" s="49"/>
      <c r="N915" s="49"/>
      <c r="O915" s="153"/>
    </row>
    <row r="916" spans="11:15" ht="13.2">
      <c r="K916" s="49"/>
      <c r="L916" s="49"/>
      <c r="M916" s="49"/>
      <c r="N916" s="49"/>
      <c r="O916" s="153"/>
    </row>
    <row r="917" spans="11:15" ht="13.2">
      <c r="K917" s="49"/>
      <c r="L917" s="49"/>
      <c r="M917" s="49"/>
      <c r="N917" s="49"/>
      <c r="O917" s="153"/>
    </row>
    <row r="918" spans="11:15" ht="13.2">
      <c r="K918" s="49"/>
      <c r="L918" s="49"/>
      <c r="M918" s="49"/>
      <c r="N918" s="49"/>
      <c r="O918" s="153"/>
    </row>
    <row r="919" spans="11:15" ht="13.2">
      <c r="K919" s="49"/>
      <c r="L919" s="49"/>
      <c r="M919" s="49"/>
      <c r="N919" s="49"/>
      <c r="O919" s="153"/>
    </row>
    <row r="920" spans="11:15" ht="13.2">
      <c r="K920" s="49"/>
      <c r="L920" s="49"/>
      <c r="M920" s="49"/>
      <c r="N920" s="49"/>
      <c r="O920" s="153"/>
    </row>
    <row r="921" spans="11:15" ht="13.2">
      <c r="K921" s="49"/>
      <c r="L921" s="49"/>
      <c r="M921" s="49"/>
      <c r="N921" s="49"/>
      <c r="O921" s="153"/>
    </row>
    <row r="922" spans="11:15" ht="13.2">
      <c r="K922" s="49"/>
      <c r="L922" s="49"/>
      <c r="M922" s="49"/>
      <c r="N922" s="49"/>
      <c r="O922" s="153"/>
    </row>
    <row r="923" spans="11:15" ht="13.2">
      <c r="K923" s="49"/>
      <c r="L923" s="49"/>
      <c r="M923" s="49"/>
      <c r="N923" s="49"/>
      <c r="O923" s="153"/>
    </row>
    <row r="924" spans="11:15" ht="13.2">
      <c r="K924" s="49"/>
      <c r="L924" s="49"/>
      <c r="M924" s="49"/>
      <c r="N924" s="49"/>
      <c r="O924" s="153"/>
    </row>
    <row r="925" spans="11:15" ht="13.2">
      <c r="K925" s="49"/>
      <c r="L925" s="49"/>
      <c r="M925" s="49"/>
      <c r="N925" s="49"/>
      <c r="O925" s="153"/>
    </row>
    <row r="926" spans="11:15" ht="13.2">
      <c r="K926" s="49"/>
      <c r="L926" s="49"/>
      <c r="M926" s="49"/>
      <c r="N926" s="49"/>
      <c r="O926" s="153"/>
    </row>
    <row r="927" spans="11:15" ht="13.2">
      <c r="K927" s="49"/>
      <c r="L927" s="49"/>
      <c r="M927" s="49"/>
      <c r="N927" s="49"/>
      <c r="O927" s="153"/>
    </row>
    <row r="928" spans="11:15" ht="13.2">
      <c r="K928" s="49"/>
      <c r="L928" s="49"/>
      <c r="M928" s="49"/>
      <c r="N928" s="49"/>
      <c r="O928" s="153"/>
    </row>
    <row r="929" spans="11:15" ht="13.2">
      <c r="K929" s="49"/>
      <c r="L929" s="49"/>
      <c r="M929" s="49"/>
      <c r="N929" s="49"/>
      <c r="O929" s="153"/>
    </row>
    <row r="930" spans="11:15" ht="13.2">
      <c r="K930" s="49"/>
      <c r="L930" s="49"/>
      <c r="M930" s="49"/>
      <c r="N930" s="49"/>
      <c r="O930" s="153"/>
    </row>
    <row r="931" spans="11:15" ht="13.2">
      <c r="K931" s="49"/>
      <c r="L931" s="49"/>
      <c r="M931" s="49"/>
      <c r="N931" s="49"/>
      <c r="O931" s="153"/>
    </row>
    <row r="932" spans="11:15" ht="13.2">
      <c r="K932" s="49"/>
      <c r="L932" s="49"/>
      <c r="M932" s="49"/>
      <c r="N932" s="49"/>
      <c r="O932" s="153"/>
    </row>
    <row r="933" spans="11:15" ht="13.2">
      <c r="K933" s="49"/>
      <c r="L933" s="49"/>
      <c r="M933" s="49"/>
      <c r="N933" s="49"/>
      <c r="O933" s="153"/>
    </row>
    <row r="934" spans="11:15" ht="13.2">
      <c r="K934" s="49"/>
      <c r="L934" s="49"/>
      <c r="M934" s="49"/>
      <c r="N934" s="49"/>
      <c r="O934" s="153"/>
    </row>
    <row r="935" spans="11:15" ht="13.2">
      <c r="K935" s="49"/>
      <c r="L935" s="49"/>
      <c r="M935" s="49"/>
      <c r="N935" s="49"/>
      <c r="O935" s="153"/>
    </row>
    <row r="936" spans="11:15" ht="13.2">
      <c r="K936" s="49"/>
      <c r="L936" s="49"/>
      <c r="M936" s="49"/>
      <c r="N936" s="49"/>
      <c r="O936" s="153"/>
    </row>
    <row r="937" spans="11:15" ht="13.2">
      <c r="K937" s="49"/>
      <c r="L937" s="49"/>
      <c r="M937" s="49"/>
      <c r="N937" s="49"/>
      <c r="O937" s="153"/>
    </row>
    <row r="938" spans="11:15" ht="13.2">
      <c r="K938" s="49"/>
      <c r="L938" s="49"/>
      <c r="M938" s="49"/>
      <c r="N938" s="49"/>
      <c r="O938" s="153"/>
    </row>
    <row r="939" spans="11:15" ht="13.2">
      <c r="K939" s="49"/>
      <c r="L939" s="49"/>
      <c r="M939" s="49"/>
      <c r="N939" s="49"/>
      <c r="O939" s="153"/>
    </row>
    <row r="940" spans="11:15" ht="13.2">
      <c r="K940" s="49"/>
      <c r="L940" s="49"/>
      <c r="M940" s="49"/>
      <c r="N940" s="49"/>
      <c r="O940" s="153"/>
    </row>
    <row r="941" spans="11:15" ht="13.2">
      <c r="K941" s="49"/>
      <c r="L941" s="49"/>
      <c r="M941" s="49"/>
      <c r="N941" s="49"/>
      <c r="O941" s="153"/>
    </row>
    <row r="942" spans="11:15" ht="13.2">
      <c r="K942" s="49"/>
      <c r="L942" s="49"/>
      <c r="M942" s="49"/>
      <c r="N942" s="49"/>
      <c r="O942" s="153"/>
    </row>
    <row r="943" spans="11:15" ht="13.2">
      <c r="K943" s="49"/>
      <c r="L943" s="49"/>
      <c r="M943" s="49"/>
      <c r="N943" s="49"/>
      <c r="O943" s="153"/>
    </row>
    <row r="944" spans="11:15" ht="13.2">
      <c r="K944" s="49"/>
      <c r="L944" s="49"/>
      <c r="M944" s="49"/>
      <c r="N944" s="49"/>
      <c r="O944" s="153"/>
    </row>
    <row r="945" spans="11:15" ht="13.2">
      <c r="K945" s="49"/>
      <c r="L945" s="49"/>
      <c r="M945" s="49"/>
      <c r="N945" s="49"/>
      <c r="O945" s="153"/>
    </row>
    <row r="946" spans="11:15" ht="13.2">
      <c r="K946" s="49"/>
      <c r="L946" s="49"/>
      <c r="M946" s="49"/>
      <c r="N946" s="49"/>
      <c r="O946" s="153"/>
    </row>
    <row r="947" spans="11:15" ht="13.2">
      <c r="K947" s="49"/>
      <c r="L947" s="49"/>
      <c r="M947" s="49"/>
      <c r="N947" s="49"/>
      <c r="O947" s="153"/>
    </row>
    <row r="948" spans="11:15" ht="13.2">
      <c r="K948" s="49"/>
      <c r="L948" s="49"/>
      <c r="M948" s="49"/>
      <c r="N948" s="49"/>
      <c r="O948" s="153"/>
    </row>
    <row r="949" spans="11:15" ht="13.2">
      <c r="K949" s="49"/>
      <c r="L949" s="49"/>
      <c r="M949" s="49"/>
      <c r="N949" s="49"/>
      <c r="O949" s="153"/>
    </row>
    <row r="950" spans="11:15" ht="13.2">
      <c r="K950" s="49"/>
      <c r="L950" s="49"/>
      <c r="M950" s="49"/>
      <c r="N950" s="49"/>
      <c r="O950" s="153"/>
    </row>
    <row r="951" spans="11:15" ht="13.2">
      <c r="K951" s="49"/>
      <c r="L951" s="49"/>
      <c r="M951" s="49"/>
      <c r="N951" s="49"/>
      <c r="O951" s="153"/>
    </row>
    <row r="952" spans="11:15" ht="13.2">
      <c r="K952" s="49"/>
      <c r="L952" s="49"/>
      <c r="M952" s="49"/>
      <c r="N952" s="49"/>
      <c r="O952" s="153"/>
    </row>
    <row r="953" spans="11:15" ht="13.2">
      <c r="K953" s="49"/>
      <c r="L953" s="49"/>
      <c r="M953" s="49"/>
      <c r="N953" s="49"/>
      <c r="O953" s="153"/>
    </row>
    <row r="954" spans="11:15" ht="13.2">
      <c r="K954" s="49"/>
      <c r="L954" s="49"/>
      <c r="M954" s="49"/>
      <c r="N954" s="49"/>
      <c r="O954" s="153"/>
    </row>
    <row r="955" spans="11:15" ht="13.2">
      <c r="K955" s="49"/>
      <c r="L955" s="49"/>
      <c r="M955" s="49"/>
      <c r="N955" s="49"/>
      <c r="O955" s="153"/>
    </row>
    <row r="956" spans="11:15" ht="13.2">
      <c r="K956" s="49"/>
      <c r="L956" s="49"/>
      <c r="M956" s="49"/>
      <c r="N956" s="49"/>
      <c r="O956" s="153"/>
    </row>
    <row r="957" spans="11:15" ht="13.2">
      <c r="K957" s="49"/>
      <c r="L957" s="49"/>
      <c r="M957" s="49"/>
      <c r="N957" s="49"/>
      <c r="O957" s="153"/>
    </row>
    <row r="958" spans="11:15" ht="13.2">
      <c r="K958" s="49"/>
      <c r="L958" s="49"/>
      <c r="M958" s="49"/>
      <c r="N958" s="49"/>
      <c r="O958" s="153"/>
    </row>
    <row r="959" spans="11:15" ht="13.2">
      <c r="K959" s="49"/>
      <c r="L959" s="49"/>
      <c r="M959" s="49"/>
      <c r="N959" s="49"/>
      <c r="O959" s="153"/>
    </row>
    <row r="960" spans="11:15" ht="13.2">
      <c r="K960" s="49"/>
      <c r="L960" s="49"/>
      <c r="M960" s="49"/>
      <c r="N960" s="49"/>
      <c r="O960" s="153"/>
    </row>
    <row r="961" spans="11:15" ht="13.2">
      <c r="K961" s="49"/>
      <c r="L961" s="49"/>
      <c r="M961" s="49"/>
      <c r="N961" s="49"/>
      <c r="O961" s="153"/>
    </row>
    <row r="962" spans="11:15" ht="13.2">
      <c r="K962" s="49"/>
      <c r="L962" s="49"/>
      <c r="M962" s="49"/>
      <c r="N962" s="49"/>
      <c r="O962" s="153"/>
    </row>
    <row r="963" spans="11:15" ht="13.2">
      <c r="K963" s="49"/>
      <c r="L963" s="49"/>
      <c r="M963" s="49"/>
      <c r="N963" s="49"/>
      <c r="O963" s="153"/>
    </row>
    <row r="964" spans="11:15" ht="13.2">
      <c r="K964" s="49"/>
      <c r="L964" s="49"/>
      <c r="M964" s="49"/>
      <c r="N964" s="49"/>
      <c r="O964" s="153"/>
    </row>
    <row r="965" spans="11:15" ht="13.2">
      <c r="K965" s="49"/>
      <c r="L965" s="49"/>
      <c r="M965" s="49"/>
      <c r="N965" s="49"/>
      <c r="O965" s="153"/>
    </row>
    <row r="966" spans="11:15" ht="13.2">
      <c r="K966" s="49"/>
      <c r="L966" s="49"/>
      <c r="M966" s="49"/>
      <c r="N966" s="49"/>
      <c r="O966" s="153"/>
    </row>
    <row r="967" spans="11:15" ht="13.2">
      <c r="K967" s="49"/>
      <c r="L967" s="49"/>
      <c r="M967" s="49"/>
      <c r="N967" s="49"/>
      <c r="O967" s="153"/>
    </row>
    <row r="968" spans="11:15" ht="13.2">
      <c r="K968" s="49"/>
      <c r="L968" s="49"/>
      <c r="M968" s="49"/>
      <c r="N968" s="49"/>
      <c r="O968" s="153"/>
    </row>
    <row r="969" spans="11:15" ht="13.2">
      <c r="K969" s="49"/>
      <c r="L969" s="49"/>
      <c r="M969" s="49"/>
      <c r="N969" s="49"/>
      <c r="O969" s="153"/>
    </row>
    <row r="970" spans="11:15" ht="13.2">
      <c r="K970" s="49"/>
      <c r="L970" s="49"/>
      <c r="M970" s="49"/>
      <c r="N970" s="49"/>
      <c r="O970" s="153"/>
    </row>
    <row r="971" spans="11:15" ht="13.2">
      <c r="K971" s="49"/>
      <c r="L971" s="49"/>
      <c r="M971" s="49"/>
      <c r="N971" s="49"/>
      <c r="O971" s="153"/>
    </row>
    <row r="972" spans="11:15" ht="13.2">
      <c r="K972" s="49"/>
      <c r="L972" s="49"/>
      <c r="M972" s="49"/>
      <c r="N972" s="49"/>
      <c r="O972" s="153"/>
    </row>
    <row r="973" spans="11:15" ht="13.2">
      <c r="K973" s="49"/>
      <c r="L973" s="49"/>
      <c r="M973" s="49"/>
      <c r="N973" s="49"/>
      <c r="O973" s="153"/>
    </row>
    <row r="974" spans="11:15" ht="13.2">
      <c r="K974" s="49"/>
      <c r="L974" s="49"/>
      <c r="M974" s="49"/>
      <c r="N974" s="49"/>
      <c r="O974" s="153"/>
    </row>
    <row r="975" spans="11:15" ht="13.2">
      <c r="K975" s="49"/>
      <c r="L975" s="49"/>
      <c r="M975" s="49"/>
      <c r="N975" s="49"/>
      <c r="O975" s="153"/>
    </row>
    <row r="976" spans="11:15" ht="13.2">
      <c r="K976" s="49"/>
      <c r="L976" s="49"/>
      <c r="M976" s="49"/>
      <c r="N976" s="49"/>
      <c r="O976" s="153"/>
    </row>
    <row r="977" spans="11:15" ht="13.2">
      <c r="K977" s="49"/>
      <c r="L977" s="49"/>
      <c r="M977" s="49"/>
      <c r="N977" s="49"/>
      <c r="O977" s="153"/>
    </row>
    <row r="978" spans="11:15" ht="13.2">
      <c r="K978" s="49"/>
      <c r="L978" s="49"/>
      <c r="M978" s="49"/>
      <c r="N978" s="49"/>
      <c r="O978" s="153"/>
    </row>
    <row r="979" spans="11:15" ht="13.2">
      <c r="K979" s="49"/>
      <c r="L979" s="49"/>
      <c r="M979" s="49"/>
      <c r="N979" s="49"/>
      <c r="O979" s="153"/>
    </row>
    <row r="980" spans="11:15" ht="13.2">
      <c r="K980" s="49"/>
      <c r="L980" s="49"/>
      <c r="M980" s="49"/>
      <c r="N980" s="49"/>
      <c r="O980" s="153"/>
    </row>
    <row r="981" spans="11:15" ht="13.2">
      <c r="K981" s="49"/>
      <c r="L981" s="49"/>
      <c r="M981" s="49"/>
      <c r="N981" s="49"/>
      <c r="O981" s="153"/>
    </row>
    <row r="982" spans="11:15" ht="13.2">
      <c r="K982" s="49"/>
      <c r="L982" s="49"/>
      <c r="M982" s="49"/>
      <c r="N982" s="49"/>
      <c r="O982" s="153"/>
    </row>
    <row r="983" spans="11:15" ht="13.2">
      <c r="K983" s="49"/>
      <c r="L983" s="49"/>
      <c r="M983" s="49"/>
      <c r="N983" s="49"/>
      <c r="O983" s="153"/>
    </row>
    <row r="984" spans="11:15" ht="13.2">
      <c r="K984" s="49"/>
      <c r="L984" s="49"/>
      <c r="M984" s="49"/>
      <c r="N984" s="49"/>
      <c r="O984" s="153"/>
    </row>
    <row r="985" spans="11:15" ht="13.2">
      <c r="K985" s="49"/>
      <c r="L985" s="49"/>
      <c r="M985" s="49"/>
      <c r="N985" s="49"/>
      <c r="O985" s="153"/>
    </row>
    <row r="986" spans="11:15" ht="13.2">
      <c r="K986" s="49"/>
      <c r="L986" s="49"/>
      <c r="M986" s="49"/>
      <c r="N986" s="49"/>
      <c r="O986" s="153"/>
    </row>
    <row r="987" spans="11:15" ht="13.2">
      <c r="K987" s="49"/>
      <c r="L987" s="49"/>
      <c r="M987" s="49"/>
      <c r="N987" s="49"/>
      <c r="O987" s="153"/>
    </row>
    <row r="988" spans="11:15" ht="13.2">
      <c r="K988" s="49"/>
      <c r="L988" s="49"/>
      <c r="M988" s="49"/>
      <c r="N988" s="49"/>
      <c r="O988" s="153"/>
    </row>
    <row r="989" spans="11:15" ht="13.2">
      <c r="K989" s="49"/>
      <c r="L989" s="49"/>
      <c r="M989" s="49"/>
      <c r="N989" s="49"/>
      <c r="O989" s="153"/>
    </row>
    <row r="990" spans="11:15" ht="13.2">
      <c r="K990" s="49"/>
      <c r="L990" s="49"/>
      <c r="M990" s="49"/>
      <c r="N990" s="49"/>
      <c r="O990" s="153"/>
    </row>
    <row r="991" spans="11:15" ht="13.2">
      <c r="K991" s="49"/>
      <c r="L991" s="49"/>
      <c r="M991" s="49"/>
      <c r="N991" s="49"/>
      <c r="O991" s="153"/>
    </row>
    <row r="992" spans="11:15" ht="13.2">
      <c r="K992" s="49"/>
      <c r="L992" s="49"/>
      <c r="M992" s="49"/>
      <c r="N992" s="49"/>
      <c r="O992" s="153"/>
    </row>
    <row r="993" spans="11:15" ht="13.2">
      <c r="K993" s="49"/>
      <c r="L993" s="49"/>
      <c r="M993" s="49"/>
      <c r="N993" s="49"/>
      <c r="O993" s="153"/>
    </row>
    <row r="994" spans="11:15" ht="13.2">
      <c r="K994" s="49"/>
      <c r="L994" s="49"/>
      <c r="M994" s="49"/>
      <c r="N994" s="49"/>
      <c r="O994" s="153"/>
    </row>
    <row r="995" spans="11:15" ht="13.2">
      <c r="K995" s="49"/>
      <c r="L995" s="49"/>
      <c r="M995" s="49"/>
      <c r="N995" s="49"/>
      <c r="O995" s="153"/>
    </row>
    <row r="996" spans="11:15" ht="13.2">
      <c r="K996" s="49"/>
      <c r="L996" s="49"/>
      <c r="M996" s="49"/>
      <c r="N996" s="49"/>
      <c r="O996" s="153"/>
    </row>
    <row r="997" spans="11:15" ht="13.2">
      <c r="K997" s="49"/>
      <c r="L997" s="49"/>
      <c r="M997" s="49"/>
      <c r="N997" s="49"/>
      <c r="O997" s="153"/>
    </row>
    <row r="998" spans="11:15" ht="13.2">
      <c r="K998" s="49"/>
      <c r="L998" s="49"/>
      <c r="M998" s="49"/>
      <c r="N998" s="49"/>
      <c r="O998" s="153"/>
    </row>
    <row r="999" spans="11:15" ht="13.2">
      <c r="K999" s="49"/>
      <c r="L999" s="49"/>
      <c r="M999" s="49"/>
      <c r="N999" s="49"/>
      <c r="O999" s="153"/>
    </row>
    <row r="1000" spans="11:15" ht="13.2">
      <c r="K1000" s="49"/>
      <c r="L1000" s="49"/>
      <c r="M1000" s="49"/>
      <c r="N1000" s="49"/>
      <c r="O1000" s="153"/>
    </row>
    <row r="1001" spans="11:15" ht="13.2">
      <c r="K1001" s="49"/>
      <c r="L1001" s="49"/>
      <c r="M1001" s="49"/>
      <c r="N1001" s="49"/>
      <c r="O1001" s="153"/>
    </row>
    <row r="1002" spans="11:15" ht="13.2">
      <c r="K1002" s="49"/>
      <c r="L1002" s="49"/>
      <c r="M1002" s="49"/>
      <c r="N1002" s="49"/>
      <c r="O1002" s="153"/>
    </row>
    <row r="1003" spans="11:15" ht="13.2">
      <c r="K1003" s="49"/>
      <c r="L1003" s="49"/>
      <c r="M1003" s="49"/>
      <c r="N1003" s="49"/>
      <c r="O1003" s="153"/>
    </row>
    <row r="1004" spans="11:15" ht="13.2">
      <c r="K1004" s="49"/>
      <c r="L1004" s="49"/>
      <c r="M1004" s="49"/>
      <c r="N1004" s="49"/>
      <c r="O1004" s="153"/>
    </row>
    <row r="1005" spans="11:15" ht="13.2">
      <c r="K1005" s="49"/>
      <c r="L1005" s="49"/>
      <c r="M1005" s="49"/>
      <c r="N1005" s="49"/>
      <c r="O1005" s="153"/>
    </row>
    <row r="1006" spans="11:15" ht="13.2">
      <c r="K1006" s="49"/>
      <c r="L1006" s="49"/>
      <c r="M1006" s="49"/>
      <c r="N1006" s="49"/>
      <c r="O1006" s="153"/>
    </row>
    <row r="1007" spans="11:15" ht="13.2">
      <c r="K1007" s="49"/>
      <c r="L1007" s="49"/>
      <c r="M1007" s="49"/>
      <c r="N1007" s="49"/>
      <c r="O1007" s="153"/>
    </row>
    <row r="1008" spans="11:15" ht="13.2">
      <c r="K1008" s="49"/>
      <c r="L1008" s="49"/>
      <c r="M1008" s="49"/>
      <c r="N1008" s="49"/>
      <c r="O1008" s="153"/>
    </row>
    <row r="1009" spans="11:15" ht="13.2">
      <c r="K1009" s="49"/>
      <c r="L1009" s="49"/>
      <c r="M1009" s="49"/>
      <c r="N1009" s="49"/>
      <c r="O1009" s="153"/>
    </row>
    <row r="1010" spans="11:15" ht="13.2">
      <c r="K1010" s="49"/>
      <c r="L1010" s="49"/>
      <c r="M1010" s="49"/>
      <c r="N1010" s="49"/>
      <c r="O1010" s="153"/>
    </row>
    <row r="1011" spans="11:15" ht="13.2">
      <c r="K1011" s="49"/>
      <c r="L1011" s="49"/>
      <c r="M1011" s="49"/>
      <c r="N1011" s="49"/>
      <c r="O1011" s="153"/>
    </row>
    <row r="1012" spans="11:15" ht="13.2">
      <c r="K1012" s="49"/>
      <c r="L1012" s="49"/>
      <c r="M1012" s="49"/>
      <c r="N1012" s="49"/>
      <c r="O1012" s="153"/>
    </row>
    <row r="1013" spans="11:15" ht="13.2">
      <c r="K1013" s="49"/>
      <c r="L1013" s="49"/>
      <c r="M1013" s="49"/>
      <c r="N1013" s="49"/>
      <c r="O1013" s="153"/>
    </row>
    <row r="1014" spans="11:15" ht="13.2">
      <c r="K1014" s="49"/>
      <c r="L1014" s="49"/>
      <c r="M1014" s="49"/>
      <c r="N1014" s="49"/>
      <c r="O1014" s="153"/>
    </row>
    <row r="1015" spans="11:15" ht="13.2">
      <c r="K1015" s="49"/>
      <c r="L1015" s="49"/>
      <c r="M1015" s="49"/>
      <c r="N1015" s="49"/>
      <c r="O1015" s="153"/>
    </row>
    <row r="1016" spans="11:15" ht="13.2">
      <c r="K1016" s="49"/>
      <c r="L1016" s="49"/>
      <c r="M1016" s="49"/>
      <c r="N1016" s="49"/>
      <c r="O1016" s="153"/>
    </row>
    <row r="1017" spans="11:15" ht="13.2">
      <c r="K1017" s="49"/>
      <c r="L1017" s="49"/>
      <c r="M1017" s="49"/>
      <c r="N1017" s="49"/>
      <c r="O1017" s="153"/>
    </row>
    <row r="1018" spans="11:15" ht="13.2">
      <c r="K1018" s="49"/>
      <c r="L1018" s="49"/>
      <c r="M1018" s="49"/>
      <c r="N1018" s="49"/>
      <c r="O1018" s="153"/>
    </row>
    <row r="1019" spans="11:15" ht="13.2">
      <c r="K1019" s="49"/>
      <c r="L1019" s="49"/>
      <c r="M1019" s="49"/>
      <c r="N1019" s="49"/>
      <c r="O1019" s="153"/>
    </row>
    <row r="1020" spans="11:15" ht="13.2">
      <c r="K1020" s="49"/>
      <c r="L1020" s="49"/>
      <c r="M1020" s="49"/>
      <c r="N1020" s="49"/>
      <c r="O1020" s="153"/>
    </row>
    <row r="1021" spans="11:15" ht="13.2">
      <c r="K1021" s="49"/>
      <c r="L1021" s="49"/>
      <c r="M1021" s="49"/>
      <c r="N1021" s="49"/>
      <c r="O1021" s="153"/>
    </row>
    <row r="1022" spans="11:15" ht="13.2">
      <c r="K1022" s="49"/>
      <c r="L1022" s="49"/>
      <c r="M1022" s="49"/>
      <c r="N1022" s="49"/>
      <c r="O1022" s="153"/>
    </row>
    <row r="1023" spans="11:15" ht="13.2">
      <c r="K1023" s="49"/>
      <c r="L1023" s="49"/>
      <c r="M1023" s="49"/>
      <c r="N1023" s="49"/>
      <c r="O1023" s="153"/>
    </row>
    <row r="1024" spans="11:15" ht="13.2">
      <c r="K1024" s="49"/>
      <c r="L1024" s="49"/>
      <c r="M1024" s="49"/>
      <c r="N1024" s="49"/>
      <c r="O1024" s="153"/>
    </row>
    <row r="1025" spans="11:15" ht="13.2">
      <c r="K1025" s="49"/>
      <c r="L1025" s="49"/>
      <c r="M1025" s="49"/>
      <c r="N1025" s="49"/>
      <c r="O1025" s="153"/>
    </row>
    <row r="1026" spans="11:15" ht="13.2">
      <c r="K1026" s="49"/>
      <c r="L1026" s="49"/>
      <c r="M1026" s="49"/>
      <c r="N1026" s="49"/>
      <c r="O1026" s="153"/>
    </row>
    <row r="1027" spans="11:15" ht="13.2">
      <c r="K1027" s="49"/>
      <c r="L1027" s="49"/>
      <c r="M1027" s="49"/>
      <c r="N1027" s="49"/>
      <c r="O1027" s="153"/>
    </row>
    <row r="1028" spans="11:15" ht="13.2">
      <c r="K1028" s="49"/>
      <c r="L1028" s="49"/>
      <c r="M1028" s="49"/>
      <c r="N1028" s="49"/>
      <c r="O1028" s="153"/>
    </row>
    <row r="1029" spans="11:15" ht="13.2">
      <c r="K1029" s="49"/>
      <c r="L1029" s="49"/>
      <c r="M1029" s="49"/>
      <c r="N1029" s="49"/>
      <c r="O1029" s="153"/>
    </row>
    <row r="1030" spans="11:15" ht="13.2">
      <c r="K1030" s="49"/>
      <c r="L1030" s="49"/>
      <c r="M1030" s="49"/>
      <c r="N1030" s="49"/>
      <c r="O1030" s="153"/>
    </row>
    <row r="1031" spans="11:15" ht="13.2">
      <c r="K1031" s="49"/>
      <c r="L1031" s="49"/>
      <c r="M1031" s="49"/>
      <c r="N1031" s="49"/>
      <c r="O1031" s="153"/>
    </row>
    <row r="1032" spans="11:15" ht="13.2">
      <c r="K1032" s="49"/>
      <c r="L1032" s="49"/>
      <c r="M1032" s="49"/>
      <c r="N1032" s="49"/>
      <c r="O1032" s="153"/>
    </row>
    <row r="1033" spans="11:15" ht="13.2">
      <c r="K1033" s="49"/>
      <c r="L1033" s="49"/>
      <c r="M1033" s="49"/>
      <c r="N1033" s="49"/>
      <c r="O1033" s="153"/>
    </row>
    <row r="1034" spans="11:15" ht="13.2">
      <c r="K1034" s="49"/>
      <c r="L1034" s="49"/>
      <c r="M1034" s="49"/>
      <c r="N1034" s="49"/>
      <c r="O1034" s="153"/>
    </row>
    <row r="1035" spans="11:15" ht="13.2">
      <c r="K1035" s="49"/>
      <c r="L1035" s="49"/>
      <c r="M1035" s="49"/>
      <c r="N1035" s="49"/>
      <c r="O1035" s="153"/>
    </row>
    <row r="1036" spans="11:15" ht="13.2">
      <c r="K1036" s="49"/>
      <c r="L1036" s="49"/>
      <c r="M1036" s="49"/>
      <c r="N1036" s="49"/>
      <c r="O1036" s="153"/>
    </row>
    <row r="1037" spans="11:15" ht="13.2">
      <c r="K1037" s="49"/>
      <c r="L1037" s="49"/>
      <c r="M1037" s="49"/>
      <c r="N1037" s="49"/>
      <c r="O1037" s="153"/>
    </row>
    <row r="1038" spans="11:15" ht="13.2">
      <c r="K1038" s="49"/>
      <c r="L1038" s="49"/>
      <c r="M1038" s="49"/>
      <c r="N1038" s="49"/>
      <c r="O1038" s="153"/>
    </row>
    <row r="1039" spans="11:15" ht="13.2">
      <c r="K1039" s="49"/>
      <c r="L1039" s="49"/>
      <c r="M1039" s="49"/>
      <c r="N1039" s="49"/>
      <c r="O1039" s="153"/>
    </row>
    <row r="1040" spans="11:15" ht="13.2">
      <c r="K1040" s="49"/>
      <c r="L1040" s="49"/>
      <c r="M1040" s="49"/>
      <c r="N1040" s="49"/>
      <c r="O1040" s="153"/>
    </row>
    <row r="1041" spans="11:15" ht="13.2">
      <c r="K1041" s="49"/>
      <c r="L1041" s="49"/>
      <c r="M1041" s="49"/>
      <c r="N1041" s="49"/>
      <c r="O1041" s="153"/>
    </row>
    <row r="1042" spans="11:15" ht="13.2">
      <c r="K1042" s="49"/>
      <c r="L1042" s="49"/>
      <c r="M1042" s="49"/>
      <c r="N1042" s="49"/>
      <c r="O1042" s="153"/>
    </row>
    <row r="1043" spans="11:15" ht="13.2">
      <c r="K1043" s="49"/>
      <c r="L1043" s="49"/>
      <c r="M1043" s="49"/>
      <c r="N1043" s="49"/>
      <c r="O1043" s="153"/>
    </row>
    <row r="1044" spans="11:15" ht="13.2">
      <c r="K1044" s="49"/>
      <c r="L1044" s="49"/>
      <c r="M1044" s="49"/>
      <c r="N1044" s="49"/>
      <c r="O1044" s="153"/>
    </row>
    <row r="1045" spans="11:15" ht="13.2">
      <c r="K1045" s="49"/>
      <c r="L1045" s="49"/>
      <c r="M1045" s="49"/>
      <c r="N1045" s="49"/>
      <c r="O1045" s="153"/>
    </row>
    <row r="1046" spans="11:15" ht="13.2">
      <c r="K1046" s="49"/>
      <c r="L1046" s="49"/>
      <c r="M1046" s="49"/>
      <c r="N1046" s="49"/>
      <c r="O1046" s="153"/>
    </row>
    <row r="1047" spans="11:15" ht="13.2">
      <c r="K1047" s="49"/>
      <c r="L1047" s="49"/>
      <c r="M1047" s="49"/>
      <c r="N1047" s="49"/>
      <c r="O1047" s="153"/>
    </row>
    <row r="1048" spans="11:15" ht="13.2">
      <c r="K1048" s="49"/>
      <c r="L1048" s="49"/>
      <c r="M1048" s="49"/>
      <c r="N1048" s="49"/>
      <c r="O1048" s="153"/>
    </row>
    <row r="1049" spans="11:15" ht="13.2">
      <c r="K1049" s="49"/>
      <c r="L1049" s="49"/>
      <c r="M1049" s="49"/>
      <c r="N1049" s="49"/>
      <c r="O1049" s="153"/>
    </row>
    <row r="1050" spans="11:15" ht="13.2">
      <c r="K1050" s="49"/>
      <c r="L1050" s="49"/>
      <c r="M1050" s="49"/>
      <c r="N1050" s="49"/>
      <c r="O1050" s="153"/>
    </row>
    <row r="1051" spans="11:15" ht="13.2">
      <c r="K1051" s="49"/>
      <c r="L1051" s="49"/>
      <c r="M1051" s="49"/>
      <c r="N1051" s="49"/>
      <c r="O1051" s="153"/>
    </row>
    <row r="1052" spans="11:15" ht="13.2">
      <c r="K1052" s="49"/>
      <c r="L1052" s="49"/>
      <c r="M1052" s="49"/>
      <c r="N1052" s="49"/>
      <c r="O1052" s="153"/>
    </row>
    <row r="1053" spans="11:15" ht="13.2">
      <c r="K1053" s="49"/>
      <c r="L1053" s="49"/>
      <c r="M1053" s="49"/>
      <c r="N1053" s="49"/>
      <c r="O1053" s="153"/>
    </row>
    <row r="1054" spans="11:15" ht="13.2">
      <c r="K1054" s="49"/>
      <c r="L1054" s="49"/>
      <c r="M1054" s="49"/>
      <c r="N1054" s="49"/>
      <c r="O1054" s="153"/>
    </row>
    <row r="1055" spans="11:15" ht="13.2">
      <c r="K1055" s="49"/>
      <c r="L1055" s="49"/>
      <c r="M1055" s="49"/>
      <c r="N1055" s="49"/>
      <c r="O1055" s="153"/>
    </row>
    <row r="1056" spans="11:15" ht="13.2">
      <c r="K1056" s="49"/>
      <c r="L1056" s="49"/>
      <c r="M1056" s="49"/>
      <c r="N1056" s="49"/>
      <c r="O1056" s="153"/>
    </row>
    <row r="1057" spans="11:15" ht="13.2">
      <c r="K1057" s="49"/>
      <c r="L1057" s="49"/>
      <c r="M1057" s="49"/>
      <c r="N1057" s="49"/>
      <c r="O1057" s="153"/>
    </row>
    <row r="1058" spans="11:15" ht="13.2">
      <c r="K1058" s="49"/>
      <c r="L1058" s="49"/>
      <c r="M1058" s="49"/>
      <c r="N1058" s="49"/>
      <c r="O1058" s="153"/>
    </row>
    <row r="1059" spans="11:15" ht="13.2">
      <c r="K1059" s="49"/>
      <c r="L1059" s="49"/>
      <c r="M1059" s="49"/>
      <c r="N1059" s="49"/>
      <c r="O1059" s="153"/>
    </row>
    <row r="1060" spans="11:15" ht="13.2">
      <c r="K1060" s="49"/>
      <c r="L1060" s="49"/>
      <c r="M1060" s="49"/>
      <c r="N1060" s="49"/>
      <c r="O1060" s="153"/>
    </row>
    <row r="1061" spans="11:15" ht="13.2">
      <c r="K1061" s="49"/>
      <c r="L1061" s="49"/>
      <c r="M1061" s="49"/>
      <c r="N1061" s="49"/>
      <c r="O1061" s="153"/>
    </row>
    <row r="1062" spans="11:15" ht="13.2">
      <c r="K1062" s="49"/>
      <c r="L1062" s="49"/>
      <c r="M1062" s="49"/>
      <c r="N1062" s="49"/>
      <c r="O1062" s="153"/>
    </row>
    <row r="1063" spans="11:15" ht="13.2">
      <c r="K1063" s="49"/>
      <c r="L1063" s="49"/>
      <c r="M1063" s="49"/>
      <c r="N1063" s="49"/>
      <c r="O1063" s="153"/>
    </row>
    <row r="1064" spans="11:15" ht="13.2">
      <c r="K1064" s="49"/>
      <c r="L1064" s="49"/>
      <c r="M1064" s="49"/>
      <c r="N1064" s="49"/>
      <c r="O1064" s="153"/>
    </row>
    <row r="1065" spans="11:15" ht="13.2">
      <c r="K1065" s="49"/>
      <c r="L1065" s="49"/>
      <c r="M1065" s="49"/>
      <c r="N1065" s="49"/>
      <c r="O1065" s="153"/>
    </row>
    <row r="1066" spans="11:15" ht="13.2">
      <c r="K1066" s="49"/>
      <c r="L1066" s="49"/>
      <c r="M1066" s="49"/>
      <c r="N1066" s="49"/>
      <c r="O1066" s="153"/>
    </row>
    <row r="1067" spans="11:15" ht="13.2">
      <c r="K1067" s="49"/>
      <c r="L1067" s="49"/>
      <c r="M1067" s="49"/>
      <c r="N1067" s="49"/>
      <c r="O1067" s="153"/>
    </row>
    <row r="1068" spans="11:15" ht="13.2">
      <c r="K1068" s="49"/>
      <c r="L1068" s="49"/>
      <c r="M1068" s="49"/>
      <c r="N1068" s="49"/>
      <c r="O1068" s="153"/>
    </row>
    <row r="1069" spans="11:15" ht="13.2">
      <c r="K1069" s="49"/>
      <c r="L1069" s="49"/>
      <c r="M1069" s="49"/>
      <c r="N1069" s="49"/>
      <c r="O1069" s="153"/>
    </row>
    <row r="1070" spans="11:15" ht="13.2">
      <c r="K1070" s="49"/>
      <c r="L1070" s="49"/>
      <c r="M1070" s="49"/>
      <c r="N1070" s="49"/>
      <c r="O1070" s="153"/>
    </row>
    <row r="1071" spans="11:15" ht="13.2">
      <c r="K1071" s="49"/>
      <c r="L1071" s="49"/>
      <c r="M1071" s="49"/>
      <c r="N1071" s="49"/>
      <c r="O1071" s="153"/>
    </row>
    <row r="1072" spans="11:15" ht="13.2">
      <c r="K1072" s="49"/>
      <c r="L1072" s="49"/>
      <c r="M1072" s="49"/>
      <c r="N1072" s="49"/>
      <c r="O1072" s="153"/>
    </row>
    <row r="1073" spans="11:15" ht="13.2">
      <c r="K1073" s="49"/>
      <c r="L1073" s="49"/>
      <c r="M1073" s="49"/>
      <c r="N1073" s="49"/>
      <c r="O1073" s="153"/>
    </row>
    <row r="1074" spans="11:15" ht="13.2">
      <c r="K1074" s="49"/>
      <c r="L1074" s="49"/>
      <c r="M1074" s="49"/>
      <c r="N1074" s="49"/>
      <c r="O1074" s="153"/>
    </row>
    <row r="1075" spans="11:15" ht="13.2">
      <c r="K1075" s="49"/>
      <c r="L1075" s="49"/>
      <c r="M1075" s="49"/>
      <c r="N1075" s="49"/>
      <c r="O1075" s="153"/>
    </row>
    <row r="1076" spans="11:15" ht="13.2">
      <c r="K1076" s="49"/>
      <c r="L1076" s="49"/>
      <c r="M1076" s="49"/>
      <c r="N1076" s="49"/>
      <c r="O1076" s="153"/>
    </row>
    <row r="1077" spans="11:15" ht="13.2">
      <c r="K1077" s="49"/>
      <c r="L1077" s="49"/>
      <c r="M1077" s="49"/>
      <c r="N1077" s="49"/>
      <c r="O1077" s="153"/>
    </row>
    <row r="1078" spans="11:15" ht="13.2">
      <c r="K1078" s="49"/>
      <c r="L1078" s="49"/>
      <c r="M1078" s="49"/>
      <c r="N1078" s="49"/>
      <c r="O1078" s="153"/>
    </row>
    <row r="1079" spans="11:15" ht="13.2">
      <c r="K1079" s="49"/>
      <c r="L1079" s="49"/>
      <c r="M1079" s="49"/>
      <c r="N1079" s="49"/>
      <c r="O1079" s="153"/>
    </row>
    <row r="1080" spans="11:15" ht="13.2">
      <c r="K1080" s="49"/>
      <c r="L1080" s="49"/>
      <c r="M1080" s="49"/>
      <c r="N1080" s="49"/>
      <c r="O1080" s="153"/>
    </row>
    <row r="1081" spans="11:15" ht="13.2">
      <c r="K1081" s="49"/>
      <c r="L1081" s="49"/>
      <c r="M1081" s="49"/>
      <c r="N1081" s="49"/>
      <c r="O1081" s="153"/>
    </row>
    <row r="1082" spans="11:15" ht="13.2">
      <c r="K1082" s="49"/>
      <c r="L1082" s="49"/>
      <c r="M1082" s="49"/>
      <c r="N1082" s="49"/>
      <c r="O1082" s="153"/>
    </row>
    <row r="1083" spans="11:15" ht="13.2">
      <c r="K1083" s="49"/>
      <c r="L1083" s="49"/>
      <c r="M1083" s="49"/>
      <c r="N1083" s="49"/>
      <c r="O1083" s="153"/>
    </row>
    <row r="1084" spans="11:15" ht="13.2">
      <c r="K1084" s="49"/>
      <c r="L1084" s="49"/>
      <c r="M1084" s="49"/>
      <c r="N1084" s="49"/>
      <c r="O1084" s="153"/>
    </row>
    <row r="1085" spans="11:15" ht="13.2">
      <c r="K1085" s="49"/>
      <c r="L1085" s="49"/>
      <c r="M1085" s="49"/>
      <c r="N1085" s="49"/>
      <c r="O1085" s="153"/>
    </row>
    <row r="1086" spans="11:15" ht="13.2">
      <c r="K1086" s="49"/>
      <c r="L1086" s="49"/>
      <c r="M1086" s="49"/>
      <c r="N1086" s="49"/>
      <c r="O1086" s="153"/>
    </row>
    <row r="1087" spans="11:15" ht="13.2">
      <c r="K1087" s="49"/>
      <c r="L1087" s="49"/>
      <c r="M1087" s="49"/>
      <c r="N1087" s="49"/>
      <c r="O1087" s="153"/>
    </row>
    <row r="1088" spans="11:15" ht="13.2">
      <c r="K1088" s="49"/>
      <c r="L1088" s="49"/>
      <c r="M1088" s="49"/>
      <c r="N1088" s="49"/>
      <c r="O1088" s="153"/>
    </row>
    <row r="1089" spans="11:15" ht="13.2">
      <c r="K1089" s="49"/>
      <c r="L1089" s="49"/>
      <c r="M1089" s="49"/>
      <c r="N1089" s="49"/>
      <c r="O1089" s="153"/>
    </row>
    <row r="1090" spans="11:15" ht="13.2">
      <c r="K1090" s="49"/>
      <c r="L1090" s="49"/>
      <c r="M1090" s="49"/>
      <c r="N1090" s="49"/>
      <c r="O1090" s="153"/>
    </row>
    <row r="1091" spans="11:15" ht="13.2">
      <c r="K1091" s="49"/>
      <c r="L1091" s="49"/>
      <c r="M1091" s="49"/>
      <c r="N1091" s="49"/>
      <c r="O1091" s="153"/>
    </row>
    <row r="1092" spans="11:15" ht="13.2">
      <c r="K1092" s="49"/>
      <c r="L1092" s="49"/>
      <c r="M1092" s="49"/>
      <c r="N1092" s="49"/>
      <c r="O1092" s="153"/>
    </row>
    <row r="1093" spans="11:15" ht="13.2">
      <c r="K1093" s="49"/>
      <c r="L1093" s="49"/>
      <c r="M1093" s="49"/>
      <c r="N1093" s="49"/>
      <c r="O1093" s="153"/>
    </row>
    <row r="1094" spans="11:15" ht="13.2">
      <c r="K1094" s="49"/>
      <c r="L1094" s="49"/>
      <c r="M1094" s="49"/>
      <c r="N1094" s="49"/>
      <c r="O1094" s="153"/>
    </row>
    <row r="1095" spans="11:15" ht="13.2">
      <c r="K1095" s="49"/>
      <c r="L1095" s="49"/>
      <c r="M1095" s="49"/>
      <c r="N1095" s="49"/>
      <c r="O1095" s="153"/>
    </row>
    <row r="1096" spans="11:15" ht="13.2">
      <c r="K1096" s="49"/>
      <c r="L1096" s="49"/>
      <c r="M1096" s="49"/>
      <c r="N1096" s="49"/>
      <c r="O1096" s="153"/>
    </row>
    <row r="1097" spans="11:15" ht="13.2">
      <c r="K1097" s="49"/>
      <c r="L1097" s="49"/>
      <c r="M1097" s="49"/>
      <c r="N1097" s="49"/>
      <c r="O1097" s="153"/>
    </row>
    <row r="1098" spans="11:15" ht="13.2">
      <c r="K1098" s="49"/>
      <c r="L1098" s="49"/>
      <c r="M1098" s="49"/>
      <c r="N1098" s="49"/>
      <c r="O1098" s="153"/>
    </row>
    <row r="1099" spans="11:15" ht="13.2">
      <c r="K1099" s="49"/>
      <c r="L1099" s="49"/>
      <c r="M1099" s="49"/>
      <c r="N1099" s="49"/>
      <c r="O1099" s="153"/>
    </row>
    <row r="1100" spans="11:15" ht="13.2">
      <c r="K1100" s="49"/>
      <c r="L1100" s="49"/>
      <c r="M1100" s="49"/>
      <c r="N1100" s="49"/>
      <c r="O1100" s="153"/>
    </row>
    <row r="1101" spans="11:15" ht="13.2">
      <c r="K1101" s="49"/>
      <c r="L1101" s="49"/>
      <c r="M1101" s="49"/>
      <c r="N1101" s="49"/>
      <c r="O1101" s="153"/>
    </row>
    <row r="1102" spans="11:15" ht="13.2">
      <c r="K1102" s="49"/>
      <c r="L1102" s="49"/>
      <c r="M1102" s="49"/>
      <c r="N1102" s="49"/>
      <c r="O1102" s="153"/>
    </row>
    <row r="1103" spans="11:15" ht="13.2">
      <c r="K1103" s="49"/>
      <c r="L1103" s="49"/>
      <c r="M1103" s="49"/>
      <c r="N1103" s="49"/>
      <c r="O1103" s="153"/>
    </row>
    <row r="1104" spans="11:15" ht="13.2">
      <c r="K1104" s="49"/>
      <c r="L1104" s="49"/>
      <c r="M1104" s="49"/>
      <c r="N1104" s="49"/>
      <c r="O1104" s="153"/>
    </row>
    <row r="1105" spans="11:15" ht="13.2">
      <c r="K1105" s="49"/>
      <c r="L1105" s="49"/>
      <c r="M1105" s="49"/>
      <c r="N1105" s="49"/>
      <c r="O1105" s="153"/>
    </row>
    <row r="1106" spans="11:15" ht="13.2">
      <c r="K1106" s="49"/>
      <c r="L1106" s="49"/>
      <c r="M1106" s="49"/>
      <c r="N1106" s="49"/>
      <c r="O1106" s="153"/>
    </row>
    <row r="1107" spans="11:15" ht="13.2">
      <c r="K1107" s="49"/>
      <c r="L1107" s="49"/>
      <c r="M1107" s="49"/>
      <c r="N1107" s="49"/>
      <c r="O1107" s="153"/>
    </row>
    <row r="1108" spans="11:15" ht="13.2">
      <c r="K1108" s="49"/>
      <c r="L1108" s="49"/>
      <c r="M1108" s="49"/>
      <c r="N1108" s="49"/>
      <c r="O1108" s="153"/>
    </row>
    <row r="1109" spans="11:15" ht="13.2">
      <c r="K1109" s="49"/>
      <c r="L1109" s="49"/>
      <c r="M1109" s="49"/>
      <c r="N1109" s="49"/>
      <c r="O1109" s="153"/>
    </row>
    <row r="1110" spans="11:15" ht="13.2">
      <c r="K1110" s="49"/>
      <c r="L1110" s="49"/>
      <c r="M1110" s="49"/>
      <c r="N1110" s="49"/>
      <c r="O1110" s="153"/>
    </row>
    <row r="1111" spans="11:15" ht="13.2">
      <c r="K1111" s="49"/>
      <c r="L1111" s="49"/>
      <c r="M1111" s="49"/>
      <c r="N1111" s="49"/>
      <c r="O1111" s="153"/>
    </row>
    <row r="1112" spans="11:15" ht="13.2">
      <c r="K1112" s="49"/>
      <c r="L1112" s="49"/>
      <c r="M1112" s="49"/>
      <c r="N1112" s="49"/>
      <c r="O1112" s="153"/>
    </row>
    <row r="1113" spans="11:15" ht="13.2">
      <c r="K1113" s="49"/>
      <c r="L1113" s="49"/>
      <c r="M1113" s="49"/>
      <c r="N1113" s="49"/>
      <c r="O1113" s="153"/>
    </row>
    <row r="1114" spans="11:15" ht="13.2">
      <c r="K1114" s="49"/>
      <c r="L1114" s="49"/>
      <c r="M1114" s="49"/>
      <c r="N1114" s="49"/>
      <c r="O1114" s="153"/>
    </row>
    <row r="1115" spans="11:15" ht="13.2">
      <c r="K1115" s="49"/>
      <c r="L1115" s="49"/>
      <c r="M1115" s="49"/>
      <c r="N1115" s="49"/>
      <c r="O1115" s="153"/>
    </row>
    <row r="1116" spans="11:15" ht="13.2">
      <c r="K1116" s="49"/>
      <c r="L1116" s="49"/>
      <c r="M1116" s="49"/>
      <c r="N1116" s="49"/>
      <c r="O1116" s="153"/>
    </row>
    <row r="1117" spans="11:15" ht="13.2">
      <c r="K1117" s="49"/>
      <c r="L1117" s="49"/>
      <c r="M1117" s="49"/>
      <c r="N1117" s="49"/>
      <c r="O1117" s="153"/>
    </row>
    <row r="1118" spans="11:15" ht="13.2">
      <c r="K1118" s="49"/>
      <c r="L1118" s="49"/>
      <c r="M1118" s="49"/>
      <c r="N1118" s="49"/>
      <c r="O1118" s="153"/>
    </row>
    <row r="1119" spans="11:15" ht="13.2">
      <c r="K1119" s="49"/>
      <c r="L1119" s="49"/>
      <c r="M1119" s="49"/>
      <c r="N1119" s="49"/>
      <c r="O1119" s="153"/>
    </row>
    <row r="1120" spans="11:15" ht="13.2">
      <c r="K1120" s="49"/>
      <c r="L1120" s="49"/>
      <c r="M1120" s="49"/>
      <c r="N1120" s="49"/>
      <c r="O1120" s="153"/>
    </row>
    <row r="1121" spans="11:15" ht="13.2">
      <c r="K1121" s="49"/>
      <c r="L1121" s="49"/>
      <c r="M1121" s="49"/>
      <c r="N1121" s="49"/>
      <c r="O1121" s="153"/>
    </row>
    <row r="1122" spans="11:15" ht="13.2">
      <c r="K1122" s="49"/>
      <c r="L1122" s="49"/>
      <c r="M1122" s="49"/>
      <c r="N1122" s="49"/>
      <c r="O1122" s="153"/>
    </row>
    <row r="1123" spans="11:15" ht="13.2">
      <c r="K1123" s="49"/>
      <c r="L1123" s="49"/>
      <c r="M1123" s="49"/>
      <c r="N1123" s="49"/>
      <c r="O1123" s="153"/>
    </row>
    <row r="1124" spans="11:15" ht="13.2">
      <c r="K1124" s="49"/>
      <c r="L1124" s="49"/>
      <c r="M1124" s="49"/>
      <c r="N1124" s="49"/>
      <c r="O1124" s="153"/>
    </row>
    <row r="1125" spans="11:15" ht="13.2">
      <c r="K1125" s="49"/>
      <c r="L1125" s="49"/>
      <c r="M1125" s="49"/>
      <c r="N1125" s="49"/>
      <c r="O1125" s="153"/>
    </row>
    <row r="1126" spans="11:15" ht="13.2">
      <c r="K1126" s="49"/>
      <c r="L1126" s="49"/>
      <c r="M1126" s="49"/>
      <c r="N1126" s="49"/>
      <c r="O1126" s="153"/>
    </row>
    <row r="1127" spans="11:15" ht="13.2">
      <c r="K1127" s="49"/>
      <c r="L1127" s="49"/>
      <c r="M1127" s="49"/>
      <c r="N1127" s="49"/>
      <c r="O1127" s="153"/>
    </row>
    <row r="1128" spans="11:15" ht="13.2">
      <c r="K1128" s="49"/>
      <c r="L1128" s="49"/>
      <c r="M1128" s="49"/>
      <c r="N1128" s="49"/>
      <c r="O1128" s="153"/>
    </row>
    <row r="1129" spans="11:15" ht="13.2">
      <c r="K1129" s="49"/>
      <c r="L1129" s="49"/>
      <c r="M1129" s="49"/>
      <c r="N1129" s="49"/>
      <c r="O1129" s="153"/>
    </row>
    <row r="1130" spans="11:15" ht="13.2">
      <c r="K1130" s="49"/>
      <c r="L1130" s="49"/>
      <c r="M1130" s="49"/>
      <c r="N1130" s="49"/>
      <c r="O1130" s="153"/>
    </row>
    <row r="1131" spans="11:15" ht="13.2">
      <c r="K1131" s="49"/>
      <c r="L1131" s="49"/>
      <c r="M1131" s="49"/>
      <c r="N1131" s="49"/>
      <c r="O1131" s="153"/>
    </row>
    <row r="1132" spans="11:15" ht="13.2">
      <c r="K1132" s="49"/>
      <c r="L1132" s="49"/>
      <c r="M1132" s="49"/>
      <c r="N1132" s="49"/>
      <c r="O1132" s="153"/>
    </row>
    <row r="1133" spans="11:15" ht="13.2">
      <c r="K1133" s="49"/>
      <c r="L1133" s="49"/>
      <c r="M1133" s="49"/>
      <c r="N1133" s="49"/>
      <c r="O1133" s="153"/>
    </row>
    <row r="1134" spans="11:15" ht="13.2">
      <c r="K1134" s="49"/>
      <c r="L1134" s="49"/>
      <c r="M1134" s="49"/>
      <c r="N1134" s="49"/>
      <c r="O1134" s="153"/>
    </row>
    <row r="1135" spans="11:15" ht="13.2">
      <c r="K1135" s="49"/>
      <c r="L1135" s="49"/>
      <c r="M1135" s="49"/>
      <c r="N1135" s="49"/>
      <c r="O1135" s="153"/>
    </row>
    <row r="1136" spans="11:15" ht="13.2">
      <c r="K1136" s="49"/>
      <c r="L1136" s="49"/>
      <c r="M1136" s="49"/>
      <c r="N1136" s="49"/>
      <c r="O1136" s="153"/>
    </row>
    <row r="1137" spans="11:15" ht="13.2">
      <c r="K1137" s="49"/>
      <c r="L1137" s="49"/>
      <c r="M1137" s="49"/>
      <c r="N1137" s="49"/>
      <c r="O1137" s="153"/>
    </row>
    <row r="1138" spans="11:15" ht="13.2">
      <c r="K1138" s="49"/>
      <c r="L1138" s="49"/>
      <c r="M1138" s="49"/>
      <c r="N1138" s="49"/>
      <c r="O1138" s="153"/>
    </row>
    <row r="1139" spans="11:15" ht="13.2">
      <c r="K1139" s="49"/>
      <c r="L1139" s="49"/>
      <c r="M1139" s="49"/>
      <c r="N1139" s="49"/>
      <c r="O1139" s="153"/>
    </row>
    <row r="1140" spans="11:15" ht="13.2">
      <c r="K1140" s="49"/>
      <c r="L1140" s="49"/>
      <c r="M1140" s="49"/>
      <c r="N1140" s="49"/>
      <c r="O1140" s="153"/>
    </row>
    <row r="1141" spans="11:15" ht="13.2">
      <c r="K1141" s="49"/>
      <c r="L1141" s="49"/>
      <c r="M1141" s="49"/>
      <c r="N1141" s="49"/>
      <c r="O1141" s="153"/>
    </row>
    <row r="1142" spans="11:15" ht="13.2">
      <c r="K1142" s="49"/>
      <c r="L1142" s="49"/>
      <c r="M1142" s="49"/>
      <c r="N1142" s="49"/>
      <c r="O1142" s="153"/>
    </row>
    <row r="1143" spans="11:15" ht="13.2">
      <c r="K1143" s="49"/>
      <c r="L1143" s="49"/>
      <c r="M1143" s="49"/>
      <c r="N1143" s="49"/>
      <c r="O1143" s="153"/>
    </row>
    <row r="1144" spans="11:15" ht="13.2">
      <c r="K1144" s="49"/>
      <c r="L1144" s="49"/>
      <c r="M1144" s="49"/>
      <c r="N1144" s="49"/>
      <c r="O1144" s="153"/>
    </row>
    <row r="1145" spans="11:15" ht="13.2">
      <c r="K1145" s="49"/>
      <c r="L1145" s="49"/>
      <c r="M1145" s="49"/>
      <c r="N1145" s="49"/>
      <c r="O1145" s="153"/>
    </row>
    <row r="1146" spans="11:15" ht="13.2">
      <c r="K1146" s="49"/>
      <c r="L1146" s="49"/>
      <c r="M1146" s="49"/>
      <c r="N1146" s="49"/>
      <c r="O1146" s="153"/>
    </row>
    <row r="1147" spans="11:15" ht="13.2">
      <c r="K1147" s="49"/>
      <c r="L1147" s="49"/>
      <c r="M1147" s="49"/>
      <c r="N1147" s="49"/>
      <c r="O1147" s="153"/>
    </row>
    <row r="1148" spans="11:15" ht="13.2">
      <c r="K1148" s="49"/>
      <c r="L1148" s="49"/>
      <c r="M1148" s="49"/>
      <c r="N1148" s="49"/>
      <c r="O1148" s="153"/>
    </row>
    <row r="1149" spans="11:15" ht="13.2">
      <c r="K1149" s="49"/>
      <c r="L1149" s="49"/>
      <c r="M1149" s="49"/>
      <c r="N1149" s="49"/>
      <c r="O1149" s="153"/>
    </row>
    <row r="1150" spans="11:15" ht="13.2">
      <c r="K1150" s="49"/>
      <c r="L1150" s="49"/>
      <c r="M1150" s="49"/>
      <c r="N1150" s="49"/>
      <c r="O1150" s="153"/>
    </row>
    <row r="1151" spans="11:15" ht="13.2">
      <c r="K1151" s="49"/>
      <c r="L1151" s="49"/>
      <c r="M1151" s="49"/>
      <c r="N1151" s="49"/>
      <c r="O1151" s="153"/>
    </row>
    <row r="1152" spans="11:15" ht="13.2">
      <c r="K1152" s="49"/>
      <c r="L1152" s="49"/>
      <c r="M1152" s="49"/>
      <c r="N1152" s="49"/>
      <c r="O1152" s="153"/>
    </row>
    <row r="1153" spans="11:15" ht="13.2">
      <c r="K1153" s="49"/>
      <c r="L1153" s="49"/>
      <c r="M1153" s="49"/>
      <c r="N1153" s="49"/>
      <c r="O1153" s="153"/>
    </row>
    <row r="1154" spans="11:15" ht="13.2">
      <c r="K1154" s="49"/>
      <c r="L1154" s="49"/>
      <c r="M1154" s="49"/>
      <c r="N1154" s="49"/>
      <c r="O1154" s="153"/>
    </row>
    <row r="1155" spans="11:15" ht="13.2">
      <c r="K1155" s="49"/>
      <c r="L1155" s="49"/>
      <c r="M1155" s="49"/>
      <c r="N1155" s="49"/>
      <c r="O1155" s="153"/>
    </row>
    <row r="1156" spans="11:15" ht="13.2">
      <c r="K1156" s="49"/>
      <c r="L1156" s="49"/>
      <c r="M1156" s="49"/>
      <c r="N1156" s="49"/>
      <c r="O1156" s="153"/>
    </row>
    <row r="1157" spans="11:15" ht="13.2">
      <c r="K1157" s="49"/>
      <c r="L1157" s="49"/>
      <c r="M1157" s="49"/>
      <c r="N1157" s="49"/>
      <c r="O1157" s="153"/>
    </row>
    <row r="1158" spans="11:15" ht="13.2">
      <c r="K1158" s="49"/>
      <c r="L1158" s="49"/>
      <c r="M1158" s="49"/>
      <c r="N1158" s="49"/>
      <c r="O1158" s="153"/>
    </row>
    <row r="1159" spans="11:15" ht="13.2">
      <c r="K1159" s="49"/>
      <c r="L1159" s="49"/>
      <c r="M1159" s="49"/>
      <c r="N1159" s="49"/>
      <c r="O1159" s="153"/>
    </row>
    <row r="1160" spans="11:15" ht="13.2">
      <c r="K1160" s="49"/>
      <c r="L1160" s="49"/>
      <c r="M1160" s="49"/>
      <c r="N1160" s="49"/>
      <c r="O1160" s="153"/>
    </row>
    <row r="1161" spans="11:15" ht="13.2">
      <c r="K1161" s="49"/>
      <c r="L1161" s="49"/>
      <c r="M1161" s="49"/>
      <c r="N1161" s="49"/>
      <c r="O1161" s="153"/>
    </row>
    <row r="1162" spans="11:15" ht="13.2">
      <c r="K1162" s="49"/>
      <c r="L1162" s="49"/>
      <c r="M1162" s="49"/>
      <c r="N1162" s="49"/>
      <c r="O1162" s="153"/>
    </row>
    <row r="1163" spans="11:15" ht="13.2">
      <c r="K1163" s="49"/>
      <c r="L1163" s="49"/>
      <c r="M1163" s="49"/>
      <c r="N1163" s="49"/>
      <c r="O1163" s="153"/>
    </row>
    <row r="1164" spans="11:15" ht="13.2">
      <c r="K1164" s="49"/>
      <c r="L1164" s="49"/>
      <c r="M1164" s="49"/>
      <c r="N1164" s="49"/>
      <c r="O1164" s="153"/>
    </row>
    <row r="1165" spans="11:15" ht="13.2">
      <c r="K1165" s="49"/>
      <c r="L1165" s="49"/>
      <c r="M1165" s="49"/>
      <c r="N1165" s="49"/>
      <c r="O1165" s="153"/>
    </row>
    <row r="1166" spans="11:15" ht="13.2">
      <c r="K1166" s="49"/>
      <c r="L1166" s="49"/>
      <c r="M1166" s="49"/>
      <c r="N1166" s="49"/>
      <c r="O1166" s="153"/>
    </row>
    <row r="1167" spans="11:15" ht="13.2">
      <c r="K1167" s="49"/>
      <c r="L1167" s="49"/>
      <c r="M1167" s="49"/>
      <c r="N1167" s="49"/>
      <c r="O1167" s="153"/>
    </row>
    <row r="1168" spans="11:15" ht="13.2">
      <c r="K1168" s="49"/>
      <c r="L1168" s="49"/>
      <c r="M1168" s="49"/>
      <c r="N1168" s="49"/>
      <c r="O1168" s="153"/>
    </row>
    <row r="1169" spans="11:15" ht="13.2">
      <c r="K1169" s="49"/>
      <c r="L1169" s="49"/>
      <c r="M1169" s="49"/>
      <c r="N1169" s="49"/>
      <c r="O1169" s="153"/>
    </row>
    <row r="1170" spans="11:15" ht="13.2">
      <c r="K1170" s="49"/>
      <c r="L1170" s="49"/>
      <c r="M1170" s="49"/>
      <c r="N1170" s="49"/>
      <c r="O1170" s="153"/>
    </row>
    <row r="1171" spans="11:15" ht="13.2">
      <c r="K1171" s="49"/>
      <c r="L1171" s="49"/>
      <c r="M1171" s="49"/>
      <c r="N1171" s="49"/>
      <c r="O1171" s="153"/>
    </row>
    <row r="1172" spans="11:15" ht="13.2">
      <c r="K1172" s="49"/>
      <c r="L1172" s="49"/>
      <c r="M1172" s="49"/>
      <c r="N1172" s="49"/>
      <c r="O1172" s="153"/>
    </row>
    <row r="1173" spans="11:15" ht="13.2">
      <c r="K1173" s="49"/>
      <c r="L1173" s="49"/>
      <c r="M1173" s="49"/>
      <c r="N1173" s="49"/>
      <c r="O1173" s="153"/>
    </row>
    <row r="1174" spans="11:15" ht="13.2">
      <c r="K1174" s="49"/>
      <c r="L1174" s="49"/>
      <c r="M1174" s="49"/>
      <c r="N1174" s="49"/>
      <c r="O1174" s="153"/>
    </row>
    <row r="1175" spans="11:15" ht="13.2">
      <c r="K1175" s="49"/>
      <c r="L1175" s="49"/>
      <c r="M1175" s="49"/>
      <c r="N1175" s="49"/>
      <c r="O1175" s="153"/>
    </row>
    <row r="1176" spans="11:15" ht="13.2">
      <c r="K1176" s="49"/>
      <c r="L1176" s="49"/>
      <c r="M1176" s="49"/>
      <c r="N1176" s="49"/>
      <c r="O1176" s="153"/>
    </row>
    <row r="1177" spans="11:15" ht="13.2">
      <c r="K1177" s="49"/>
      <c r="L1177" s="49"/>
      <c r="M1177" s="49"/>
      <c r="N1177" s="49"/>
      <c r="O1177" s="153"/>
    </row>
    <row r="1178" spans="11:15" ht="13.2">
      <c r="K1178" s="49"/>
      <c r="L1178" s="49"/>
      <c r="M1178" s="49"/>
      <c r="N1178" s="49"/>
      <c r="O1178" s="153"/>
    </row>
    <row r="1179" spans="11:15" ht="13.2">
      <c r="K1179" s="49"/>
      <c r="L1179" s="49"/>
      <c r="M1179" s="49"/>
      <c r="N1179" s="49"/>
      <c r="O1179" s="153"/>
    </row>
    <row r="1180" spans="11:15" ht="13.2">
      <c r="K1180" s="49"/>
      <c r="L1180" s="49"/>
      <c r="M1180" s="49"/>
      <c r="N1180" s="49"/>
      <c r="O1180" s="153"/>
    </row>
    <row r="1181" spans="11:15" ht="13.2">
      <c r="K1181" s="49"/>
      <c r="L1181" s="49"/>
      <c r="M1181" s="49"/>
      <c r="N1181" s="49"/>
      <c r="O1181" s="153"/>
    </row>
    <row r="1182" spans="11:15" ht="13.2">
      <c r="K1182" s="49"/>
      <c r="L1182" s="49"/>
      <c r="M1182" s="49"/>
      <c r="N1182" s="49"/>
      <c r="O1182" s="153"/>
    </row>
    <row r="1183" spans="11:15" ht="13.2">
      <c r="K1183" s="49"/>
      <c r="L1183" s="49"/>
      <c r="M1183" s="49"/>
      <c r="N1183" s="49"/>
      <c r="O1183" s="153"/>
    </row>
    <row r="1184" spans="11:15" ht="13.2">
      <c r="K1184" s="49"/>
      <c r="L1184" s="49"/>
      <c r="M1184" s="49"/>
      <c r="N1184" s="49"/>
      <c r="O1184" s="153"/>
    </row>
    <row r="1185" spans="11:15" ht="13.2">
      <c r="K1185" s="49"/>
      <c r="L1185" s="49"/>
      <c r="M1185" s="49"/>
      <c r="N1185" s="49"/>
      <c r="O1185" s="153"/>
    </row>
    <row r="1186" spans="11:15" ht="13.2">
      <c r="K1186" s="49"/>
      <c r="L1186" s="49"/>
      <c r="M1186" s="49"/>
      <c r="N1186" s="49"/>
      <c r="O1186" s="153"/>
    </row>
    <row r="1187" spans="11:15" ht="13.2">
      <c r="K1187" s="49"/>
      <c r="L1187" s="49"/>
      <c r="M1187" s="49"/>
      <c r="N1187" s="49"/>
      <c r="O1187" s="153"/>
    </row>
    <row r="1188" spans="11:15" ht="13.2">
      <c r="K1188" s="49"/>
      <c r="L1188" s="49"/>
      <c r="M1188" s="49"/>
      <c r="N1188" s="49"/>
      <c r="O1188" s="153"/>
    </row>
    <row r="1189" spans="11:15" ht="13.2">
      <c r="K1189" s="49"/>
      <c r="L1189" s="49"/>
      <c r="M1189" s="49"/>
      <c r="N1189" s="49"/>
      <c r="O1189" s="153"/>
    </row>
    <row r="1190" spans="11:15" ht="13.2">
      <c r="K1190" s="49"/>
      <c r="L1190" s="49"/>
      <c r="M1190" s="49"/>
      <c r="N1190" s="49"/>
      <c r="O1190" s="153"/>
    </row>
    <row r="1191" spans="11:15" ht="13.2">
      <c r="K1191" s="49"/>
      <c r="L1191" s="49"/>
      <c r="M1191" s="49"/>
      <c r="N1191" s="49"/>
      <c r="O1191" s="153"/>
    </row>
    <row r="1192" spans="11:15" ht="13.2">
      <c r="K1192" s="49"/>
      <c r="L1192" s="49"/>
      <c r="M1192" s="49"/>
      <c r="N1192" s="49"/>
      <c r="O1192" s="153"/>
    </row>
    <row r="1193" spans="11:15" ht="13.2">
      <c r="K1193" s="49"/>
      <c r="L1193" s="49"/>
      <c r="M1193" s="49"/>
      <c r="N1193" s="49"/>
      <c r="O1193" s="153"/>
    </row>
    <row r="1194" spans="11:15" ht="13.2">
      <c r="K1194" s="49"/>
      <c r="L1194" s="49"/>
      <c r="M1194" s="49"/>
      <c r="N1194" s="49"/>
      <c r="O1194" s="153"/>
    </row>
    <row r="1195" spans="11:15" ht="13.2">
      <c r="K1195" s="49"/>
      <c r="L1195" s="49"/>
      <c r="M1195" s="49"/>
      <c r="N1195" s="49"/>
      <c r="O1195" s="153"/>
    </row>
    <row r="1196" spans="11:15" ht="13.2">
      <c r="K1196" s="49"/>
      <c r="L1196" s="49"/>
      <c r="M1196" s="49"/>
      <c r="N1196" s="49"/>
      <c r="O1196" s="153"/>
    </row>
    <row r="1197" spans="11:15" ht="13.2">
      <c r="K1197" s="49"/>
      <c r="L1197" s="49"/>
      <c r="M1197" s="49"/>
      <c r="N1197" s="49"/>
      <c r="O1197" s="153"/>
    </row>
    <row r="1198" spans="11:15" ht="13.2">
      <c r="K1198" s="49"/>
      <c r="L1198" s="49"/>
      <c r="M1198" s="49"/>
      <c r="N1198" s="49"/>
      <c r="O1198" s="153"/>
    </row>
    <row r="1199" spans="11:15" ht="13.2">
      <c r="K1199" s="49"/>
      <c r="L1199" s="49"/>
      <c r="M1199" s="49"/>
      <c r="N1199" s="49"/>
      <c r="O1199" s="153"/>
    </row>
    <row r="1200" spans="11:15" ht="13.2">
      <c r="K1200" s="49"/>
      <c r="L1200" s="49"/>
      <c r="M1200" s="49"/>
      <c r="N1200" s="49"/>
      <c r="O1200" s="153"/>
    </row>
    <row r="1201" spans="11:15" ht="13.2">
      <c r="K1201" s="49"/>
      <c r="L1201" s="49"/>
      <c r="M1201" s="49"/>
      <c r="N1201" s="49"/>
      <c r="O1201" s="153"/>
    </row>
    <row r="1202" spans="11:15" ht="13.2">
      <c r="K1202" s="49"/>
      <c r="L1202" s="49"/>
      <c r="M1202" s="49"/>
      <c r="N1202" s="49"/>
      <c r="O1202" s="153"/>
    </row>
    <row r="1203" spans="11:15" ht="13.2">
      <c r="K1203" s="49"/>
      <c r="L1203" s="49"/>
      <c r="M1203" s="49"/>
      <c r="N1203" s="49"/>
      <c r="O1203" s="153"/>
    </row>
    <row r="1204" spans="11:15" ht="13.2">
      <c r="K1204" s="49"/>
      <c r="L1204" s="49"/>
      <c r="M1204" s="49"/>
      <c r="N1204" s="49"/>
      <c r="O1204" s="153"/>
    </row>
    <row r="1205" spans="11:15" ht="13.2">
      <c r="K1205" s="49"/>
      <c r="L1205" s="49"/>
      <c r="M1205" s="49"/>
      <c r="N1205" s="49"/>
      <c r="O1205" s="153"/>
    </row>
    <row r="1206" spans="11:15" ht="13.2">
      <c r="K1206" s="49"/>
      <c r="L1206" s="49"/>
      <c r="M1206" s="49"/>
      <c r="N1206" s="49"/>
      <c r="O1206" s="153"/>
    </row>
    <row r="1207" spans="11:15" ht="13.2">
      <c r="K1207" s="49"/>
      <c r="L1207" s="49"/>
      <c r="M1207" s="49"/>
      <c r="N1207" s="49"/>
      <c r="O1207" s="153"/>
    </row>
    <row r="1208" spans="11:15" ht="13.2">
      <c r="K1208" s="49"/>
      <c r="L1208" s="49"/>
      <c r="M1208" s="49"/>
      <c r="N1208" s="49"/>
      <c r="O1208" s="153"/>
    </row>
    <row r="1209" spans="11:15" ht="13.2">
      <c r="K1209" s="49"/>
      <c r="L1209" s="49"/>
      <c r="M1209" s="49"/>
      <c r="N1209" s="49"/>
      <c r="O1209" s="153"/>
    </row>
    <row r="1210" spans="11:15" ht="13.2">
      <c r="K1210" s="49"/>
      <c r="L1210" s="49"/>
      <c r="M1210" s="49"/>
      <c r="N1210" s="49"/>
      <c r="O1210" s="153"/>
    </row>
    <row r="1211" spans="11:15" ht="13.2">
      <c r="K1211" s="49"/>
      <c r="L1211" s="49"/>
      <c r="M1211" s="49"/>
      <c r="N1211" s="49"/>
      <c r="O1211" s="153"/>
    </row>
    <row r="1212" spans="11:15" ht="13.2">
      <c r="K1212" s="49"/>
      <c r="L1212" s="49"/>
      <c r="M1212" s="49"/>
      <c r="N1212" s="49"/>
      <c r="O1212" s="153"/>
    </row>
    <row r="1213" spans="11:15" ht="13.2">
      <c r="K1213" s="49"/>
      <c r="L1213" s="49"/>
      <c r="M1213" s="49"/>
      <c r="N1213" s="49"/>
      <c r="O1213" s="153"/>
    </row>
    <row r="1214" spans="11:15" ht="13.2">
      <c r="K1214" s="49"/>
      <c r="L1214" s="49"/>
      <c r="M1214" s="49"/>
      <c r="N1214" s="49"/>
      <c r="O1214" s="153"/>
    </row>
    <row r="1215" spans="11:15" ht="13.2">
      <c r="K1215" s="49"/>
      <c r="L1215" s="49"/>
      <c r="M1215" s="49"/>
      <c r="N1215" s="49"/>
      <c r="O1215" s="153"/>
    </row>
    <row r="1216" spans="11:15" ht="13.2">
      <c r="K1216" s="49"/>
      <c r="L1216" s="49"/>
      <c r="M1216" s="49"/>
      <c r="N1216" s="49"/>
      <c r="O1216" s="153"/>
    </row>
    <row r="1217" spans="11:15" ht="13.2">
      <c r="K1217" s="49"/>
      <c r="L1217" s="49"/>
      <c r="M1217" s="49"/>
      <c r="N1217" s="49"/>
      <c r="O1217" s="153"/>
    </row>
    <row r="1218" spans="11:15" ht="13.2">
      <c r="K1218" s="49"/>
      <c r="L1218" s="49"/>
      <c r="M1218" s="49"/>
      <c r="N1218" s="49"/>
      <c r="O1218" s="153"/>
    </row>
    <row r="1219" spans="11:15" ht="13.2">
      <c r="K1219" s="49"/>
      <c r="L1219" s="49"/>
      <c r="M1219" s="49"/>
      <c r="N1219" s="49"/>
      <c r="O1219" s="153"/>
    </row>
    <row r="1220" spans="11:15" ht="13.2">
      <c r="K1220" s="49"/>
      <c r="L1220" s="49"/>
      <c r="M1220" s="49"/>
      <c r="N1220" s="49"/>
      <c r="O1220" s="153"/>
    </row>
    <row r="1221" spans="11:15" ht="13.2">
      <c r="K1221" s="49"/>
      <c r="L1221" s="49"/>
      <c r="M1221" s="49"/>
      <c r="N1221" s="49"/>
      <c r="O1221" s="153"/>
    </row>
    <row r="1222" spans="11:15" ht="13.2">
      <c r="K1222" s="49"/>
      <c r="L1222" s="49"/>
      <c r="M1222" s="49"/>
      <c r="N1222" s="49"/>
      <c r="O1222" s="153"/>
    </row>
    <row r="1223" spans="11:15" ht="13.2">
      <c r="K1223" s="49"/>
      <c r="L1223" s="49"/>
      <c r="M1223" s="49"/>
      <c r="N1223" s="49"/>
      <c r="O1223" s="153"/>
    </row>
    <row r="1224" spans="11:15" ht="13.2">
      <c r="K1224" s="49"/>
      <c r="L1224" s="49"/>
      <c r="M1224" s="49"/>
      <c r="N1224" s="49"/>
      <c r="O1224" s="153"/>
    </row>
    <row r="1225" spans="11:15" ht="13.2">
      <c r="K1225" s="49"/>
      <c r="L1225" s="49"/>
      <c r="M1225" s="49"/>
      <c r="N1225" s="49"/>
      <c r="O1225" s="153"/>
    </row>
    <row r="1226" spans="11:15" ht="13.2">
      <c r="K1226" s="49"/>
      <c r="L1226" s="49"/>
      <c r="M1226" s="49"/>
      <c r="N1226" s="49"/>
      <c r="O1226" s="153"/>
    </row>
    <row r="1227" spans="11:15" ht="13.2">
      <c r="K1227" s="49"/>
      <c r="L1227" s="49"/>
      <c r="M1227" s="49"/>
      <c r="N1227" s="49"/>
      <c r="O1227" s="153"/>
    </row>
    <row r="1228" spans="11:15" ht="13.2">
      <c r="K1228" s="49"/>
      <c r="L1228" s="49"/>
      <c r="M1228" s="49"/>
      <c r="N1228" s="49"/>
      <c r="O1228" s="153"/>
    </row>
    <row r="1229" spans="11:15" ht="13.2">
      <c r="K1229" s="49"/>
      <c r="L1229" s="49"/>
      <c r="M1229" s="49"/>
      <c r="N1229" s="49"/>
      <c r="O1229" s="153"/>
    </row>
    <row r="1230" spans="11:15" ht="13.2">
      <c r="K1230" s="49"/>
      <c r="L1230" s="49"/>
      <c r="M1230" s="49"/>
      <c r="N1230" s="49"/>
      <c r="O1230" s="153"/>
    </row>
    <row r="1231" spans="11:15" ht="13.2">
      <c r="K1231" s="49"/>
      <c r="L1231" s="49"/>
      <c r="M1231" s="49"/>
      <c r="N1231" s="49"/>
      <c r="O1231" s="153"/>
    </row>
    <row r="1232" spans="11:15" ht="13.2">
      <c r="K1232" s="49"/>
      <c r="L1232" s="49"/>
      <c r="M1232" s="49"/>
      <c r="N1232" s="49"/>
      <c r="O1232" s="153"/>
    </row>
    <row r="1233" spans="11:15" ht="13.2">
      <c r="K1233" s="49"/>
      <c r="L1233" s="49"/>
      <c r="M1233" s="49"/>
      <c r="N1233" s="49"/>
      <c r="O1233" s="153"/>
    </row>
    <row r="1234" spans="11:15" ht="13.2">
      <c r="K1234" s="49"/>
      <c r="L1234" s="49"/>
      <c r="M1234" s="49"/>
      <c r="N1234" s="49"/>
      <c r="O1234" s="153"/>
    </row>
    <row r="1235" spans="11:15" ht="13.2">
      <c r="K1235" s="49"/>
      <c r="L1235" s="49"/>
      <c r="M1235" s="49"/>
      <c r="N1235" s="49"/>
      <c r="O1235" s="153"/>
    </row>
    <row r="1236" spans="11:15" ht="13.2">
      <c r="K1236" s="49"/>
      <c r="L1236" s="49"/>
      <c r="M1236" s="49"/>
      <c r="N1236" s="49"/>
      <c r="O1236" s="153"/>
    </row>
    <row r="1237" spans="11:15" ht="13.2">
      <c r="K1237" s="49"/>
      <c r="L1237" s="49"/>
      <c r="M1237" s="49"/>
      <c r="N1237" s="49"/>
      <c r="O1237" s="153"/>
    </row>
    <row r="1238" spans="11:15" ht="13.2">
      <c r="K1238" s="49"/>
      <c r="L1238" s="49"/>
      <c r="M1238" s="49"/>
      <c r="N1238" s="49"/>
      <c r="O1238" s="153"/>
    </row>
    <row r="1239" spans="11:15" ht="13.2">
      <c r="K1239" s="49"/>
      <c r="L1239" s="49"/>
      <c r="M1239" s="49"/>
      <c r="N1239" s="49"/>
      <c r="O1239" s="153"/>
    </row>
    <row r="1240" spans="11:15" ht="13.2">
      <c r="K1240" s="49"/>
      <c r="L1240" s="49"/>
      <c r="M1240" s="49"/>
      <c r="N1240" s="49"/>
      <c r="O1240" s="153"/>
    </row>
    <row r="1241" spans="11:15" ht="13.2">
      <c r="K1241" s="49"/>
      <c r="L1241" s="49"/>
      <c r="M1241" s="49"/>
      <c r="N1241" s="49"/>
      <c r="O1241" s="153"/>
    </row>
    <row r="1242" spans="11:15" ht="13.2">
      <c r="K1242" s="49"/>
      <c r="L1242" s="49"/>
      <c r="M1242" s="49"/>
      <c r="N1242" s="49"/>
      <c r="O1242" s="153"/>
    </row>
    <row r="1243" spans="11:15" ht="13.2">
      <c r="K1243" s="49"/>
      <c r="L1243" s="49"/>
      <c r="M1243" s="49"/>
      <c r="N1243" s="49"/>
      <c r="O1243" s="153"/>
    </row>
    <row r="1244" spans="11:15" ht="13.2">
      <c r="K1244" s="49"/>
      <c r="L1244" s="49"/>
      <c r="M1244" s="49"/>
      <c r="N1244" s="49"/>
      <c r="O1244" s="153"/>
    </row>
    <row r="1245" spans="11:15" ht="13.2">
      <c r="K1245" s="49"/>
      <c r="L1245" s="49"/>
      <c r="M1245" s="49"/>
      <c r="N1245" s="49"/>
      <c r="O1245" s="153"/>
    </row>
    <row r="1246" spans="11:15" ht="13.2">
      <c r="K1246" s="49"/>
      <c r="L1246" s="49"/>
      <c r="M1246" s="49"/>
      <c r="N1246" s="49"/>
      <c r="O1246" s="153"/>
    </row>
    <row r="1247" spans="11:15" ht="13.2">
      <c r="K1247" s="49"/>
      <c r="L1247" s="49"/>
      <c r="M1247" s="49"/>
      <c r="N1247" s="49"/>
      <c r="O1247" s="153"/>
    </row>
    <row r="1248" spans="11:15" ht="13.2">
      <c r="K1248" s="49"/>
      <c r="L1248" s="49"/>
      <c r="M1248" s="49"/>
      <c r="N1248" s="49"/>
      <c r="O1248" s="153"/>
    </row>
    <row r="1249" spans="11:15" ht="13.2">
      <c r="K1249" s="49"/>
      <c r="L1249" s="49"/>
      <c r="M1249" s="49"/>
      <c r="N1249" s="49"/>
      <c r="O1249" s="153"/>
    </row>
    <row r="1250" spans="11:15" ht="13.2">
      <c r="K1250" s="49"/>
      <c r="L1250" s="49"/>
      <c r="M1250" s="49"/>
      <c r="N1250" s="49"/>
      <c r="O1250" s="153"/>
    </row>
    <row r="1251" spans="11:15" ht="13.2">
      <c r="K1251" s="49"/>
      <c r="L1251" s="49"/>
      <c r="M1251" s="49"/>
      <c r="N1251" s="49"/>
      <c r="O1251" s="153"/>
    </row>
    <row r="1252" spans="11:15" ht="13.2">
      <c r="K1252" s="49"/>
      <c r="L1252" s="49"/>
      <c r="M1252" s="49"/>
      <c r="N1252" s="49"/>
      <c r="O1252" s="153"/>
    </row>
    <row r="1253" spans="11:15" ht="13.2">
      <c r="K1253" s="49"/>
      <c r="L1253" s="49"/>
      <c r="M1253" s="49"/>
      <c r="N1253" s="49"/>
      <c r="O1253" s="153"/>
    </row>
    <row r="1254" spans="11:15" ht="13.2">
      <c r="K1254" s="49"/>
      <c r="L1254" s="49"/>
      <c r="M1254" s="49"/>
      <c r="N1254" s="49"/>
      <c r="O1254" s="153"/>
    </row>
    <row r="1255" spans="11:15" ht="13.2">
      <c r="K1255" s="49"/>
      <c r="L1255" s="49"/>
      <c r="M1255" s="49"/>
      <c r="N1255" s="49"/>
      <c r="O1255" s="153"/>
    </row>
    <row r="1256" spans="11:15" ht="13.2">
      <c r="K1256" s="49"/>
      <c r="L1256" s="49"/>
      <c r="M1256" s="49"/>
      <c r="N1256" s="49"/>
      <c r="O1256" s="153"/>
    </row>
    <row r="1257" spans="11:15" ht="13.2">
      <c r="K1257" s="49"/>
      <c r="L1257" s="49"/>
      <c r="M1257" s="49"/>
      <c r="N1257" s="49"/>
      <c r="O1257" s="153"/>
    </row>
    <row r="1258" spans="11:15" ht="13.2">
      <c r="K1258" s="49"/>
      <c r="L1258" s="49"/>
      <c r="M1258" s="49"/>
      <c r="N1258" s="49"/>
      <c r="O1258" s="153"/>
    </row>
    <row r="1259" spans="11:15" ht="13.2">
      <c r="K1259" s="49"/>
      <c r="L1259" s="49"/>
      <c r="M1259" s="49"/>
      <c r="N1259" s="49"/>
      <c r="O1259" s="153"/>
    </row>
    <row r="1260" spans="11:15" ht="13.2">
      <c r="K1260" s="49"/>
      <c r="L1260" s="49"/>
      <c r="M1260" s="49"/>
      <c r="N1260" s="49"/>
      <c r="O1260" s="153"/>
    </row>
    <row r="1261" spans="11:15" ht="13.2">
      <c r="K1261" s="49"/>
      <c r="L1261" s="49"/>
      <c r="M1261" s="49"/>
      <c r="N1261" s="49"/>
      <c r="O1261" s="153"/>
    </row>
    <row r="1262" spans="11:15" ht="13.2">
      <c r="K1262" s="49"/>
      <c r="L1262" s="49"/>
      <c r="M1262" s="49"/>
      <c r="N1262" s="49"/>
      <c r="O1262" s="153"/>
    </row>
    <row r="1263" spans="11:15" ht="13.2">
      <c r="K1263" s="49"/>
      <c r="L1263" s="49"/>
      <c r="M1263" s="49"/>
      <c r="N1263" s="49"/>
      <c r="O1263" s="153"/>
    </row>
    <row r="1264" spans="11:15" ht="13.2">
      <c r="K1264" s="49"/>
      <c r="L1264" s="49"/>
      <c r="M1264" s="49"/>
      <c r="N1264" s="49"/>
      <c r="O1264" s="153"/>
    </row>
    <row r="1265" spans="11:15" ht="13.2">
      <c r="K1265" s="49"/>
      <c r="L1265" s="49"/>
      <c r="M1265" s="49"/>
      <c r="N1265" s="49"/>
      <c r="O1265" s="153"/>
    </row>
    <row r="1266" spans="11:15" ht="13.2">
      <c r="K1266" s="49"/>
      <c r="L1266" s="49"/>
      <c r="M1266" s="49"/>
      <c r="N1266" s="49"/>
      <c r="O1266" s="153"/>
    </row>
    <row r="1267" spans="11:15" ht="13.2">
      <c r="K1267" s="49"/>
      <c r="L1267" s="49"/>
      <c r="M1267" s="49"/>
      <c r="N1267" s="49"/>
      <c r="O1267" s="153"/>
    </row>
    <row r="1268" spans="11:15" ht="13.2">
      <c r="K1268" s="49"/>
      <c r="L1268" s="49"/>
      <c r="M1268" s="49"/>
      <c r="N1268" s="49"/>
      <c r="O1268" s="153"/>
    </row>
    <row r="1269" spans="11:15" ht="13.2">
      <c r="K1269" s="49"/>
      <c r="L1269" s="49"/>
      <c r="M1269" s="49"/>
      <c r="N1269" s="49"/>
      <c r="O1269" s="153"/>
    </row>
    <row r="1270" spans="11:15" ht="13.2">
      <c r="K1270" s="49"/>
      <c r="L1270" s="49"/>
      <c r="M1270" s="49"/>
      <c r="N1270" s="49"/>
      <c r="O1270" s="153"/>
    </row>
    <row r="1271" spans="11:15" ht="13.2">
      <c r="K1271" s="49"/>
      <c r="L1271" s="49"/>
      <c r="M1271" s="49"/>
      <c r="N1271" s="49"/>
      <c r="O1271" s="153"/>
    </row>
    <row r="1272" spans="11:15" ht="13.2">
      <c r="K1272" s="49"/>
      <c r="L1272" s="49"/>
      <c r="M1272" s="49"/>
      <c r="N1272" s="49"/>
      <c r="O1272" s="153"/>
    </row>
    <row r="1273" spans="11:15" ht="13.2">
      <c r="K1273" s="49"/>
      <c r="L1273" s="49"/>
      <c r="M1273" s="49"/>
      <c r="N1273" s="49"/>
      <c r="O1273" s="153"/>
    </row>
    <row r="1274" spans="11:15" ht="13.2">
      <c r="K1274" s="49"/>
      <c r="L1274" s="49"/>
      <c r="M1274" s="49"/>
      <c r="N1274" s="49"/>
      <c r="O1274" s="153"/>
    </row>
    <row r="1275" spans="11:15" ht="13.2">
      <c r="K1275" s="49"/>
      <c r="L1275" s="49"/>
      <c r="M1275" s="49"/>
      <c r="N1275" s="49"/>
      <c r="O1275" s="153"/>
    </row>
    <row r="1276" spans="11:15" ht="13.2">
      <c r="K1276" s="49"/>
      <c r="L1276" s="49"/>
      <c r="M1276" s="49"/>
      <c r="N1276" s="49"/>
      <c r="O1276" s="153"/>
    </row>
    <row r="1277" spans="11:15" ht="13.2">
      <c r="K1277" s="49"/>
      <c r="L1277" s="49"/>
      <c r="M1277" s="49"/>
      <c r="N1277" s="49"/>
      <c r="O1277" s="153"/>
    </row>
    <row r="1278" spans="11:15" ht="13.2">
      <c r="K1278" s="49"/>
      <c r="L1278" s="49"/>
      <c r="M1278" s="49"/>
      <c r="N1278" s="49"/>
      <c r="O1278" s="153"/>
    </row>
    <row r="1279" spans="11:15" ht="13.2">
      <c r="K1279" s="49"/>
      <c r="L1279" s="49"/>
      <c r="M1279" s="49"/>
      <c r="N1279" s="49"/>
      <c r="O1279" s="153"/>
    </row>
    <row r="1280" spans="11:15" ht="13.2">
      <c r="K1280" s="49"/>
      <c r="L1280" s="49"/>
      <c r="M1280" s="49"/>
      <c r="N1280" s="49"/>
      <c r="O1280" s="153"/>
    </row>
    <row r="1281" spans="11:15" ht="13.2">
      <c r="K1281" s="49"/>
      <c r="L1281" s="49"/>
      <c r="M1281" s="49"/>
      <c r="N1281" s="49"/>
      <c r="O1281" s="153"/>
    </row>
    <row r="1282" spans="11:15" ht="13.2">
      <c r="K1282" s="49"/>
      <c r="L1282" s="49"/>
      <c r="M1282" s="49"/>
      <c r="N1282" s="49"/>
      <c r="O1282" s="153"/>
    </row>
    <row r="1283" spans="11:15" ht="13.2">
      <c r="K1283" s="49"/>
      <c r="L1283" s="49"/>
      <c r="M1283" s="49"/>
      <c r="N1283" s="49"/>
      <c r="O1283" s="153"/>
    </row>
    <row r="1284" spans="11:15" ht="13.2">
      <c r="K1284" s="49"/>
      <c r="L1284" s="49"/>
      <c r="M1284" s="49"/>
      <c r="N1284" s="49"/>
      <c r="O1284" s="153"/>
    </row>
    <row r="1285" spans="11:15" ht="13.2">
      <c r="K1285" s="49"/>
      <c r="L1285" s="49"/>
      <c r="M1285" s="49"/>
      <c r="N1285" s="49"/>
      <c r="O1285" s="153"/>
    </row>
    <row r="1286" spans="11:15" ht="13.2">
      <c r="K1286" s="49"/>
      <c r="L1286" s="49"/>
      <c r="M1286" s="49"/>
      <c r="N1286" s="49"/>
      <c r="O1286" s="153"/>
    </row>
    <row r="1287" spans="11:15" ht="13.2">
      <c r="K1287" s="49"/>
      <c r="L1287" s="49"/>
      <c r="M1287" s="49"/>
      <c r="N1287" s="49"/>
      <c r="O1287" s="153"/>
    </row>
    <row r="1288" spans="11:15" ht="13.2">
      <c r="K1288" s="49"/>
      <c r="L1288" s="49"/>
      <c r="M1288" s="49"/>
      <c r="N1288" s="49"/>
      <c r="O1288" s="153"/>
    </row>
    <row r="1289" spans="11:15" ht="13.2">
      <c r="K1289" s="49"/>
      <c r="L1289" s="49"/>
      <c r="M1289" s="49"/>
      <c r="N1289" s="49"/>
      <c r="O1289" s="153"/>
    </row>
    <row r="1290" spans="11:15" ht="13.2">
      <c r="K1290" s="49"/>
      <c r="L1290" s="49"/>
      <c r="M1290" s="49"/>
      <c r="N1290" s="49"/>
      <c r="O1290" s="153"/>
    </row>
    <row r="1291" spans="11:15" ht="13.2">
      <c r="K1291" s="49"/>
      <c r="L1291" s="49"/>
      <c r="M1291" s="49"/>
      <c r="N1291" s="49"/>
      <c r="O1291" s="153"/>
    </row>
    <row r="1292" spans="11:15" ht="13.2">
      <c r="K1292" s="49"/>
      <c r="L1292" s="49"/>
      <c r="M1292" s="49"/>
      <c r="N1292" s="49"/>
      <c r="O1292" s="153"/>
    </row>
    <row r="1293" spans="11:15" ht="13.2">
      <c r="K1293" s="49"/>
      <c r="L1293" s="49"/>
      <c r="M1293" s="49"/>
      <c r="N1293" s="49"/>
      <c r="O1293" s="153"/>
    </row>
    <row r="1294" spans="11:15" ht="13.2">
      <c r="K1294" s="49"/>
      <c r="L1294" s="49"/>
      <c r="M1294" s="49"/>
      <c r="N1294" s="49"/>
      <c r="O1294" s="153"/>
    </row>
    <row r="1295" spans="11:15" ht="13.2">
      <c r="K1295" s="49"/>
      <c r="L1295" s="49"/>
      <c r="M1295" s="49"/>
      <c r="N1295" s="49"/>
      <c r="O1295" s="153"/>
    </row>
    <row r="1296" spans="11:15" ht="13.2">
      <c r="K1296" s="49"/>
      <c r="L1296" s="49"/>
      <c r="M1296" s="49"/>
      <c r="N1296" s="49"/>
      <c r="O1296" s="153"/>
    </row>
    <row r="1297" spans="11:15" ht="13.2">
      <c r="K1297" s="49"/>
      <c r="L1297" s="49"/>
      <c r="M1297" s="49"/>
      <c r="N1297" s="49"/>
      <c r="O1297" s="153"/>
    </row>
    <row r="1298" spans="11:15" ht="13.2">
      <c r="K1298" s="49"/>
      <c r="L1298" s="49"/>
      <c r="M1298" s="49"/>
      <c r="N1298" s="49"/>
      <c r="O1298" s="153"/>
    </row>
    <row r="1299" spans="11:15" ht="13.2">
      <c r="K1299" s="49"/>
      <c r="L1299" s="49"/>
      <c r="M1299" s="49"/>
      <c r="N1299" s="49"/>
      <c r="O1299" s="153"/>
    </row>
    <row r="1300" spans="11:15" ht="13.2">
      <c r="K1300" s="49"/>
      <c r="L1300" s="49"/>
      <c r="M1300" s="49"/>
      <c r="N1300" s="49"/>
      <c r="O1300" s="153"/>
    </row>
    <row r="1301" spans="11:15" ht="13.2">
      <c r="K1301" s="49"/>
      <c r="L1301" s="49"/>
      <c r="M1301" s="49"/>
      <c r="N1301" s="49"/>
      <c r="O1301" s="153"/>
    </row>
    <row r="1302" spans="11:15" ht="13.2">
      <c r="K1302" s="49"/>
      <c r="L1302" s="49"/>
      <c r="M1302" s="49"/>
      <c r="N1302" s="49"/>
      <c r="O1302" s="153"/>
    </row>
    <row r="1303" spans="11:15" ht="13.2">
      <c r="K1303" s="49"/>
      <c r="L1303" s="49"/>
      <c r="M1303" s="49"/>
      <c r="N1303" s="49"/>
      <c r="O1303" s="153"/>
    </row>
    <row r="1304" spans="11:15" ht="13.2">
      <c r="K1304" s="49"/>
      <c r="L1304" s="49"/>
      <c r="M1304" s="49"/>
      <c r="N1304" s="49"/>
      <c r="O1304" s="153"/>
    </row>
    <row r="1305" spans="11:15" ht="13.2">
      <c r="K1305" s="49"/>
      <c r="L1305" s="49"/>
      <c r="M1305" s="49"/>
      <c r="N1305" s="49"/>
      <c r="O1305" s="153"/>
    </row>
    <row r="1306" spans="11:15" ht="13.2">
      <c r="K1306" s="49"/>
      <c r="L1306" s="49"/>
      <c r="M1306" s="49"/>
      <c r="N1306" s="49"/>
      <c r="O1306" s="153"/>
    </row>
    <row r="1307" spans="11:15" ht="13.2">
      <c r="K1307" s="49"/>
      <c r="L1307" s="49"/>
      <c r="M1307" s="49"/>
      <c r="N1307" s="49"/>
      <c r="O1307" s="153"/>
    </row>
    <row r="1308" spans="11:15" ht="13.2">
      <c r="K1308" s="49"/>
      <c r="L1308" s="49"/>
      <c r="M1308" s="49"/>
      <c r="N1308" s="49"/>
      <c r="O1308" s="153"/>
    </row>
    <row r="1309" spans="11:15" ht="13.2">
      <c r="K1309" s="49"/>
      <c r="L1309" s="49"/>
      <c r="M1309" s="49"/>
      <c r="N1309" s="49"/>
      <c r="O1309" s="153"/>
    </row>
    <row r="1310" spans="11:15" ht="13.2">
      <c r="K1310" s="49"/>
      <c r="L1310" s="49"/>
      <c r="M1310" s="49"/>
      <c r="N1310" s="49"/>
      <c r="O1310" s="153"/>
    </row>
    <row r="1311" spans="11:15" ht="13.2">
      <c r="K1311" s="49"/>
      <c r="L1311" s="49"/>
      <c r="M1311" s="49"/>
      <c r="N1311" s="49"/>
      <c r="O1311" s="153"/>
    </row>
    <row r="1312" spans="11:15" ht="13.2">
      <c r="K1312" s="49"/>
      <c r="L1312" s="49"/>
      <c r="M1312" s="49"/>
      <c r="N1312" s="49"/>
      <c r="O1312" s="153"/>
    </row>
    <row r="1313" spans="11:15" ht="13.2">
      <c r="K1313" s="49"/>
      <c r="L1313" s="49"/>
      <c r="M1313" s="49"/>
      <c r="N1313" s="49"/>
      <c r="O1313" s="153"/>
    </row>
    <row r="1314" spans="11:15" ht="13.2">
      <c r="K1314" s="49"/>
      <c r="L1314" s="49"/>
      <c r="M1314" s="49"/>
      <c r="N1314" s="49"/>
      <c r="O1314" s="153"/>
    </row>
    <row r="1315" spans="11:15" ht="13.2">
      <c r="K1315" s="49"/>
      <c r="L1315" s="49"/>
      <c r="M1315" s="49"/>
      <c r="N1315" s="49"/>
      <c r="O1315" s="153"/>
    </row>
    <row r="1316" spans="11:15" ht="13.2">
      <c r="K1316" s="49"/>
      <c r="L1316" s="49"/>
      <c r="M1316" s="49"/>
      <c r="N1316" s="49"/>
      <c r="O1316" s="153"/>
    </row>
    <row r="1317" spans="11:15" ht="13.2">
      <c r="K1317" s="49"/>
      <c r="L1317" s="49"/>
      <c r="M1317" s="49"/>
      <c r="N1317" s="49"/>
      <c r="O1317" s="153"/>
    </row>
    <row r="1318" spans="11:15" ht="13.2">
      <c r="K1318" s="49"/>
      <c r="L1318" s="49"/>
      <c r="M1318" s="49"/>
      <c r="N1318" s="49"/>
      <c r="O1318" s="153"/>
    </row>
    <row r="1319" spans="11:15" ht="13.2">
      <c r="K1319" s="49"/>
      <c r="L1319" s="49"/>
      <c r="M1319" s="49"/>
      <c r="N1319" s="49"/>
      <c r="O1319" s="153"/>
    </row>
    <row r="1320" spans="11:15" ht="13.2">
      <c r="K1320" s="49"/>
      <c r="L1320" s="49"/>
      <c r="M1320" s="49"/>
      <c r="N1320" s="49"/>
      <c r="O1320" s="153"/>
    </row>
    <row r="1321" spans="11:15" ht="13.2">
      <c r="K1321" s="49"/>
      <c r="L1321" s="49"/>
      <c r="M1321" s="49"/>
      <c r="N1321" s="49"/>
      <c r="O1321" s="153"/>
    </row>
    <row r="1322" spans="11:15" ht="13.2">
      <c r="K1322" s="49"/>
      <c r="L1322" s="49"/>
      <c r="M1322" s="49"/>
      <c r="N1322" s="49"/>
      <c r="O1322" s="153"/>
    </row>
    <row r="1323" spans="11:15" ht="13.2">
      <c r="K1323" s="49"/>
      <c r="L1323" s="49"/>
      <c r="M1323" s="49"/>
      <c r="N1323" s="49"/>
      <c r="O1323" s="153"/>
    </row>
    <row r="1324" spans="11:15" ht="13.2">
      <c r="K1324" s="49"/>
      <c r="L1324" s="49"/>
      <c r="M1324" s="49"/>
      <c r="N1324" s="49"/>
      <c r="O1324" s="153"/>
    </row>
    <row r="1325" spans="11:15" ht="13.2">
      <c r="K1325" s="49"/>
      <c r="L1325" s="49"/>
      <c r="M1325" s="49"/>
      <c r="N1325" s="49"/>
      <c r="O1325" s="153"/>
    </row>
    <row r="1326" spans="11:15" ht="13.2">
      <c r="K1326" s="49"/>
      <c r="L1326" s="49"/>
      <c r="M1326" s="49"/>
      <c r="N1326" s="49"/>
      <c r="O1326" s="153"/>
    </row>
    <row r="1327" spans="11:15" ht="13.2">
      <c r="K1327" s="49"/>
      <c r="L1327" s="49"/>
      <c r="M1327" s="49"/>
      <c r="N1327" s="49"/>
      <c r="O1327" s="153"/>
    </row>
    <row r="1328" spans="11:15" ht="13.2">
      <c r="K1328" s="49"/>
      <c r="L1328" s="49"/>
      <c r="M1328" s="49"/>
      <c r="N1328" s="49"/>
      <c r="O1328" s="153"/>
    </row>
    <row r="1329" spans="11:15" ht="13.2">
      <c r="K1329" s="49"/>
      <c r="L1329" s="49"/>
      <c r="M1329" s="49"/>
      <c r="N1329" s="49"/>
      <c r="O1329" s="153"/>
    </row>
    <row r="1330" spans="11:15" ht="13.2">
      <c r="K1330" s="49"/>
      <c r="L1330" s="49"/>
      <c r="M1330" s="49"/>
      <c r="N1330" s="49"/>
      <c r="O1330" s="153"/>
    </row>
    <row r="1331" spans="11:15" ht="13.2">
      <c r="K1331" s="49"/>
      <c r="L1331" s="49"/>
      <c r="M1331" s="49"/>
      <c r="N1331" s="49"/>
      <c r="O1331" s="153"/>
    </row>
    <row r="1332" spans="11:15" ht="13.2">
      <c r="K1332" s="49"/>
      <c r="L1332" s="49"/>
      <c r="M1332" s="49"/>
      <c r="N1332" s="49"/>
      <c r="O1332" s="153"/>
    </row>
    <row r="1333" spans="11:15" ht="13.2">
      <c r="K1333" s="49"/>
      <c r="L1333" s="49"/>
      <c r="M1333" s="49"/>
      <c r="N1333" s="49"/>
      <c r="O1333" s="153"/>
    </row>
    <row r="1334" spans="11:15" ht="13.2">
      <c r="K1334" s="49"/>
      <c r="L1334" s="49"/>
      <c r="M1334" s="49"/>
      <c r="N1334" s="49"/>
      <c r="O1334" s="153"/>
    </row>
    <row r="1335" spans="11:15" ht="13.2">
      <c r="K1335" s="49"/>
      <c r="L1335" s="49"/>
      <c r="M1335" s="49"/>
      <c r="N1335" s="49"/>
      <c r="O1335" s="153"/>
    </row>
    <row r="1336" spans="11:15" ht="13.2">
      <c r="K1336" s="49"/>
      <c r="L1336" s="49"/>
      <c r="M1336" s="49"/>
      <c r="N1336" s="49"/>
      <c r="O1336" s="153"/>
    </row>
    <row r="1337" spans="11:15" ht="13.2">
      <c r="K1337" s="49"/>
      <c r="L1337" s="49"/>
      <c r="M1337" s="49"/>
      <c r="N1337" s="49"/>
      <c r="O1337" s="153"/>
    </row>
    <row r="1338" spans="11:15" ht="13.2">
      <c r="K1338" s="49"/>
      <c r="L1338" s="49"/>
      <c r="M1338" s="49"/>
      <c r="N1338" s="49"/>
      <c r="O1338" s="153"/>
    </row>
    <row r="1339" spans="11:15" ht="13.2">
      <c r="K1339" s="49"/>
      <c r="L1339" s="49"/>
      <c r="M1339" s="49"/>
      <c r="N1339" s="49"/>
      <c r="O1339" s="153"/>
    </row>
    <row r="1340" spans="11:15" ht="13.2">
      <c r="K1340" s="49"/>
      <c r="L1340" s="49"/>
      <c r="M1340" s="49"/>
      <c r="N1340" s="49"/>
      <c r="O1340" s="153"/>
    </row>
    <row r="1341" spans="11:15" ht="13.2">
      <c r="K1341" s="49"/>
      <c r="L1341" s="49"/>
      <c r="M1341" s="49"/>
      <c r="N1341" s="49"/>
      <c r="O1341" s="153"/>
    </row>
    <row r="1342" spans="11:15" ht="13.2">
      <c r="K1342" s="49"/>
      <c r="L1342" s="49"/>
      <c r="M1342" s="49"/>
      <c r="N1342" s="49"/>
      <c r="O1342" s="153"/>
    </row>
    <row r="1343" spans="11:15" ht="13.2">
      <c r="K1343" s="49"/>
      <c r="L1343" s="49"/>
      <c r="M1343" s="49"/>
      <c r="N1343" s="49"/>
      <c r="O1343" s="153"/>
    </row>
    <row r="1344" spans="11:15" ht="13.2">
      <c r="K1344" s="136"/>
      <c r="L1344" s="49"/>
      <c r="M1344" s="49"/>
      <c r="N1344" s="49"/>
      <c r="O1344" s="153"/>
    </row>
  </sheetData>
  <sheetProtection password="D2CD" sheet="1" objects="1" scenarios="1" sort="0" autoFilter="0"/>
  <autoFilter ref="A1:Q599">
    <sortState ref="A2:Q651">
      <sortCondition ref="A1:A651"/>
    </sortState>
  </autoFilter>
  <conditionalFormatting sqref="A355:B355 C351:E352 G351:G356 I351:I356 J351:J352 B351:B354 O351:V352 N351:N598">
    <cfRule type="notContainsBlanks" dxfId="1" priority="1">
      <formula>LEN(TRIM(A351))&gt;0</formula>
    </cfRule>
  </conditionalFormatting>
  <hyperlinks>
    <hyperlink ref="K2" r:id="rId1" location="afla"/>
    <hyperlink ref="K3" r:id="rId2" location="afla"/>
    <hyperlink ref="K4" r:id="rId3"/>
    <hyperlink ref="K5" r:id="rId4" location="afla"/>
    <hyperlink ref="K6" r:id="rId5"/>
    <hyperlink ref="K7" r:id="rId6"/>
    <hyperlink ref="K8" r:id="rId7"/>
    <hyperlink ref="K9" r:id="rId8"/>
    <hyperlink ref="K10" r:id="rId9"/>
    <hyperlink ref="K11" r:id="rId10" location="afla"/>
    <hyperlink ref="K12" r:id="rId11" location="afla"/>
    <hyperlink ref="K13" r:id="rId12" location="afla"/>
    <hyperlink ref="K14" r:id="rId13" location="afla"/>
    <hyperlink ref="K15" r:id="rId14" location="afla"/>
    <hyperlink ref="K16" r:id="rId15" location="afla"/>
    <hyperlink ref="K17" r:id="rId16" location="afla"/>
    <hyperlink ref="K18" r:id="rId17" location="afla"/>
    <hyperlink ref="K19" r:id="rId18" location="afla"/>
    <hyperlink ref="K20" r:id="rId19" location="afla"/>
    <hyperlink ref="K21" r:id="rId20" location="afla"/>
    <hyperlink ref="K22" r:id="rId21" location="afla"/>
    <hyperlink ref="K23" r:id="rId22" location="afla"/>
    <hyperlink ref="K24" r:id="rId23" location="afla"/>
    <hyperlink ref="K25" r:id="rId24" location="afla"/>
    <hyperlink ref="K26" r:id="rId25" location="afla"/>
    <hyperlink ref="K27" r:id="rId26" location="afla"/>
    <hyperlink ref="K28" r:id="rId27" location="afla"/>
    <hyperlink ref="K29" r:id="rId28" location="afla"/>
    <hyperlink ref="K30" r:id="rId29" location="afla"/>
    <hyperlink ref="K31" r:id="rId30" location="afla"/>
    <hyperlink ref="K32" r:id="rId31"/>
    <hyperlink ref="K33" r:id="rId32"/>
    <hyperlink ref="K34" r:id="rId33"/>
    <hyperlink ref="K60" r:id="rId34"/>
    <hyperlink ref="K61" r:id="rId35"/>
    <hyperlink ref="K62" r:id="rId36"/>
    <hyperlink ref="K63" r:id="rId37"/>
    <hyperlink ref="K64" r:id="rId38"/>
    <hyperlink ref="K65" r:id="rId39"/>
    <hyperlink ref="K66" r:id="rId40"/>
    <hyperlink ref="K67" r:id="rId41"/>
    <hyperlink ref="K68" r:id="rId42"/>
    <hyperlink ref="K69" r:id="rId43"/>
    <hyperlink ref="K71" r:id="rId44" location="ddt"/>
    <hyperlink ref="K72" r:id="rId45"/>
    <hyperlink ref="K73" r:id="rId46"/>
    <hyperlink ref="K74" r:id="rId47"/>
    <hyperlink ref="K75" r:id="rId48"/>
    <hyperlink ref="K76" r:id="rId49"/>
    <hyperlink ref="K113" r:id="rId50"/>
    <hyperlink ref="K114" r:id="rId51"/>
    <hyperlink ref="K115" r:id="rId52"/>
    <hyperlink ref="K116" r:id="rId53"/>
    <hyperlink ref="K117" r:id="rId54"/>
    <hyperlink ref="K118" r:id="rId55"/>
    <hyperlink ref="K119" r:id="rId56"/>
    <hyperlink ref="K120" r:id="rId57"/>
    <hyperlink ref="K121" r:id="rId58"/>
    <hyperlink ref="K122" r:id="rId59"/>
    <hyperlink ref="K123" r:id="rId60"/>
    <hyperlink ref="K124" r:id="rId61"/>
    <hyperlink ref="K125" r:id="rId62"/>
    <hyperlink ref="K126" r:id="rId63"/>
    <hyperlink ref="K127" r:id="rId64"/>
    <hyperlink ref="K128" r:id="rId65"/>
    <hyperlink ref="K129" r:id="rId66"/>
    <hyperlink ref="K130" r:id="rId67"/>
    <hyperlink ref="K131" r:id="rId68"/>
    <hyperlink ref="K132" r:id="rId69"/>
    <hyperlink ref="K133" r:id="rId70"/>
    <hyperlink ref="K134" r:id="rId71"/>
    <hyperlink ref="K135" r:id="rId72"/>
    <hyperlink ref="K136" r:id="rId73"/>
    <hyperlink ref="K137" r:id="rId74"/>
    <hyperlink ref="K138" r:id="rId75"/>
    <hyperlink ref="K139" r:id="rId76"/>
    <hyperlink ref="K140" r:id="rId77"/>
    <hyperlink ref="K141" r:id="rId78"/>
    <hyperlink ref="K142" r:id="rId79"/>
    <hyperlink ref="K143" r:id="rId80"/>
    <hyperlink ref="K144" r:id="rId81"/>
    <hyperlink ref="K145" r:id="rId82"/>
    <hyperlink ref="K146" r:id="rId83"/>
    <hyperlink ref="K147" r:id="rId84"/>
    <hyperlink ref="K148" r:id="rId85"/>
    <hyperlink ref="K111" r:id="rId86" location="ddt"/>
    <hyperlink ref="K112" r:id="rId87" location="ddt"/>
    <hyperlink ref="K149" r:id="rId88" location="ALDRIN"/>
    <hyperlink ref="K150" r:id="rId89"/>
    <hyperlink ref="K151" r:id="rId90"/>
    <hyperlink ref="K152" r:id="rId91"/>
    <hyperlink ref="K153" r:id="rId92"/>
    <hyperlink ref="K154" r:id="rId93"/>
    <hyperlink ref="K237" r:id="rId94"/>
    <hyperlink ref="K238" r:id="rId95"/>
    <hyperlink ref="K239" r:id="rId96"/>
    <hyperlink ref="K240" r:id="rId97"/>
    <hyperlink ref="K241" r:id="rId98"/>
    <hyperlink ref="K242" r:id="rId99"/>
    <hyperlink ref="K243" r:id="rId100"/>
    <hyperlink ref="K244" r:id="rId101"/>
    <hyperlink ref="K245" r:id="rId102"/>
    <hyperlink ref="K246" r:id="rId103"/>
    <hyperlink ref="K247" r:id="rId104"/>
    <hyperlink ref="K248" r:id="rId105"/>
    <hyperlink ref="K249" r:id="rId106"/>
    <hyperlink ref="K250" r:id="rId107"/>
    <hyperlink ref="K251" r:id="rId108"/>
    <hyperlink ref="K252" r:id="rId109"/>
    <hyperlink ref="K253" r:id="rId110"/>
    <hyperlink ref="K254" r:id="rId111"/>
    <hyperlink ref="K255" r:id="rId112"/>
    <hyperlink ref="K256" r:id="rId113"/>
    <hyperlink ref="K257" r:id="rId114"/>
    <hyperlink ref="K258" r:id="rId115"/>
    <hyperlink ref="K259" r:id="rId116"/>
    <hyperlink ref="K260" r:id="rId117"/>
    <hyperlink ref="K261" r:id="rId118"/>
    <hyperlink ref="K262" r:id="rId119"/>
    <hyperlink ref="K263" r:id="rId120"/>
    <hyperlink ref="K264" r:id="rId121"/>
    <hyperlink ref="K265" r:id="rId122"/>
    <hyperlink ref="K266" r:id="rId123"/>
    <hyperlink ref="K267" r:id="rId124"/>
    <hyperlink ref="K268" r:id="rId125"/>
    <hyperlink ref="K269" r:id="rId126"/>
    <hyperlink ref="K270" r:id="rId127"/>
    <hyperlink ref="K271" r:id="rId128"/>
    <hyperlink ref="K272" r:id="rId129"/>
    <hyperlink ref="K273" r:id="rId130"/>
    <hyperlink ref="K274" r:id="rId131"/>
    <hyperlink ref="K275" r:id="rId132"/>
    <hyperlink ref="K276" r:id="rId133"/>
    <hyperlink ref="K277" r:id="rId134"/>
    <hyperlink ref="K278" r:id="rId135"/>
    <hyperlink ref="K279" r:id="rId136"/>
    <hyperlink ref="K280" r:id="rId137"/>
    <hyperlink ref="K281" r:id="rId138"/>
    <hyperlink ref="K282" r:id="rId139"/>
    <hyperlink ref="K283" r:id="rId140"/>
    <hyperlink ref="K284" r:id="rId141"/>
    <hyperlink ref="K285" r:id="rId142"/>
    <hyperlink ref="K286" r:id="rId143"/>
    <hyperlink ref="K287" r:id="rId144"/>
    <hyperlink ref="K288" r:id="rId145"/>
    <hyperlink ref="K289" r:id="rId146"/>
    <hyperlink ref="K290" r:id="rId147"/>
    <hyperlink ref="K291" r:id="rId148"/>
    <hyperlink ref="K292" r:id="rId149"/>
    <hyperlink ref="K293" r:id="rId150"/>
    <hyperlink ref="K294" r:id="rId151"/>
    <hyperlink ref="K295" r:id="rId152"/>
    <hyperlink ref="K296" r:id="rId153"/>
    <hyperlink ref="K297" r:id="rId154"/>
    <hyperlink ref="K298" r:id="rId155"/>
    <hyperlink ref="K299" r:id="rId156"/>
    <hyperlink ref="K300" r:id="rId157"/>
    <hyperlink ref="K301" r:id="rId158"/>
    <hyperlink ref="K302" r:id="rId159"/>
    <hyperlink ref="K303" r:id="rId160"/>
    <hyperlink ref="K304" r:id="rId161"/>
    <hyperlink ref="K305" r:id="rId162"/>
    <hyperlink ref="K307" r:id="rId163" location="ddt"/>
    <hyperlink ref="K308" r:id="rId164"/>
    <hyperlink ref="K309" r:id="rId165" location="lind"/>
    <hyperlink ref="K315" r:id="rId166"/>
    <hyperlink ref="K316" r:id="rId167"/>
    <hyperlink ref="K333" r:id="rId168" location="lind"/>
    <hyperlink ref="K334" r:id="rId169"/>
    <hyperlink ref="K336" r:id="rId170"/>
    <hyperlink ref="K358" r:id="rId171"/>
    <hyperlink ref="K359" r:id="rId172"/>
    <hyperlink ref="K360" r:id="rId173"/>
    <hyperlink ref="K361" r:id="rId174"/>
    <hyperlink ref="K372" r:id="rId175"/>
    <hyperlink ref="K374" r:id="rId176"/>
    <hyperlink ref="K400" r:id="rId177"/>
    <hyperlink ref="K401" r:id="rId178" location="level"/>
    <hyperlink ref="K402" r:id="rId179" location="level"/>
    <hyperlink ref="K403" r:id="rId180" location="level"/>
    <hyperlink ref="K404" r:id="rId181" location="level"/>
    <hyperlink ref="K405" r:id="rId182" location="level"/>
    <hyperlink ref="K406" r:id="rId183" location="level"/>
    <hyperlink ref="K407" r:id="rId184" location="level"/>
    <hyperlink ref="K408" r:id="rId185" location="level"/>
    <hyperlink ref="K409" r:id="rId186" location="level"/>
    <hyperlink ref="K410" r:id="rId187" location="level"/>
    <hyperlink ref="K411" r:id="rId188" location="level"/>
    <hyperlink ref="K412" r:id="rId189"/>
    <hyperlink ref="K413" r:id="rId190"/>
    <hyperlink ref="K414" r:id="rId191"/>
    <hyperlink ref="K415" r:id="rId192"/>
    <hyperlink ref="K416" r:id="rId193"/>
    <hyperlink ref="K417" r:id="rId194"/>
    <hyperlink ref="K424" r:id="rId195"/>
    <hyperlink ref="K442" r:id="rId196"/>
    <hyperlink ref="K430" r:id="rId197"/>
    <hyperlink ref="K431" r:id="rId198"/>
    <hyperlink ref="K432" r:id="rId199"/>
    <hyperlink ref="K433" r:id="rId200"/>
    <hyperlink ref="K434" r:id="rId201"/>
    <hyperlink ref="K435" r:id="rId202"/>
    <hyperlink ref="K441" r:id="rId203"/>
    <hyperlink ref="K443" r:id="rId204"/>
    <hyperlink ref="K447" r:id="rId205"/>
    <hyperlink ref="K486" r:id="rId206"/>
    <hyperlink ref="K487" r:id="rId207"/>
    <hyperlink ref="K515" r:id="rId208" location="bookmark11"/>
    <hyperlink ref="K516" r:id="rId209" location="bookmark11"/>
    <hyperlink ref="K544" r:id="rId210"/>
    <hyperlink ref="K545" r:id="rId211"/>
  </hyperlinks>
  <pageMargins left="0.7" right="0.7" top="0.75" bottom="0.75" header="0.3" footer="0.3"/>
  <pageSetup orientation="portrait" r:id="rId212"/>
  <drawing r:id="rId2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2"/>
  <sheetViews>
    <sheetView zoomScaleNormal="100" workbookViewId="0"/>
  </sheetViews>
  <sheetFormatPr defaultColWidth="14.44140625" defaultRowHeight="15.75" customHeight="1"/>
  <cols>
    <col min="1" max="1" width="43.88671875" style="93" customWidth="1"/>
    <col min="2" max="2" width="80.33203125" style="93" customWidth="1"/>
    <col min="3" max="3" width="52.33203125" style="93" customWidth="1"/>
  </cols>
  <sheetData>
    <row r="1" spans="1:17" s="53" customFormat="1" ht="15.75" customHeight="1">
      <c r="A1" s="93"/>
      <c r="B1" s="93"/>
      <c r="C1" s="93"/>
    </row>
    <row r="2" spans="1:17" s="53" customFormat="1" ht="15.75" customHeight="1">
      <c r="A2" s="93"/>
      <c r="B2" s="93"/>
      <c r="C2" s="93"/>
    </row>
    <row r="3" spans="1:17" s="53" customFormat="1" ht="15.75" customHeight="1">
      <c r="A3" s="93"/>
      <c r="B3" s="93"/>
      <c r="C3" s="93"/>
    </row>
    <row r="4" spans="1:17" s="53" customFormat="1" ht="15.75" customHeight="1">
      <c r="A4" s="93"/>
      <c r="B4" s="93"/>
      <c r="C4" s="93"/>
    </row>
    <row r="5" spans="1:17" ht="14.4">
      <c r="A5" s="90" t="s">
        <v>1</v>
      </c>
      <c r="B5" s="90" t="s">
        <v>14</v>
      </c>
      <c r="C5" s="90" t="s">
        <v>15</v>
      </c>
      <c r="D5" s="1"/>
      <c r="E5" s="1"/>
      <c r="F5" s="1"/>
      <c r="G5" s="1"/>
      <c r="H5" s="1"/>
      <c r="I5" s="2"/>
      <c r="J5" s="2"/>
      <c r="K5" s="1"/>
      <c r="L5" s="1"/>
      <c r="M5" s="1"/>
      <c r="N5" s="1"/>
      <c r="O5" s="1"/>
      <c r="P5" s="1"/>
      <c r="Q5" s="3"/>
    </row>
    <row r="6" spans="1:17" ht="14.4">
      <c r="A6" s="384" t="s">
        <v>2147</v>
      </c>
      <c r="B6" s="84" t="s">
        <v>2375</v>
      </c>
      <c r="C6" s="386" t="s">
        <v>27</v>
      </c>
      <c r="D6" s="1"/>
      <c r="E6" s="1"/>
      <c r="F6" s="1"/>
      <c r="G6" s="1"/>
      <c r="H6" s="1"/>
      <c r="I6" s="2"/>
      <c r="J6" s="2"/>
      <c r="K6" s="1"/>
      <c r="L6" s="1"/>
      <c r="M6" s="1"/>
      <c r="N6" s="1"/>
      <c r="O6" s="1"/>
      <c r="P6" s="1"/>
      <c r="Q6" s="3"/>
    </row>
    <row r="7" spans="1:17" ht="50.1" customHeight="1">
      <c r="A7" s="374"/>
      <c r="B7" s="84" t="s">
        <v>2376</v>
      </c>
      <c r="C7" s="374"/>
      <c r="D7" s="1"/>
      <c r="E7" s="1"/>
      <c r="F7" s="1"/>
      <c r="G7" s="1"/>
      <c r="H7" s="1"/>
      <c r="I7" s="2"/>
      <c r="J7" s="2"/>
      <c r="K7" s="1"/>
      <c r="L7" s="1"/>
      <c r="M7" s="1"/>
      <c r="N7" s="1"/>
      <c r="O7" s="1"/>
      <c r="P7" s="1"/>
      <c r="Q7" s="3"/>
    </row>
    <row r="8" spans="1:17" ht="89.25" customHeight="1">
      <c r="A8" s="374"/>
      <c r="B8" s="84" t="s">
        <v>2391</v>
      </c>
      <c r="C8" s="374"/>
    </row>
    <row r="9" spans="1:17" ht="30.75" customHeight="1">
      <c r="A9" s="374"/>
      <c r="B9" s="84" t="s">
        <v>36</v>
      </c>
      <c r="C9" s="374"/>
    </row>
    <row r="10" spans="1:17" ht="15.75" customHeight="1">
      <c r="A10" s="374"/>
      <c r="B10" s="92" t="s">
        <v>39</v>
      </c>
      <c r="C10" s="374"/>
    </row>
    <row r="11" spans="1:17" ht="28.8">
      <c r="A11" s="374"/>
      <c r="B11" s="84" t="s">
        <v>2345</v>
      </c>
      <c r="C11" s="374"/>
    </row>
    <row r="12" spans="1:17" ht="15.75" customHeight="1">
      <c r="A12" s="374"/>
      <c r="B12" s="92" t="s">
        <v>40</v>
      </c>
      <c r="C12" s="374"/>
    </row>
    <row r="13" spans="1:17" ht="15" customHeight="1">
      <c r="A13" s="384" t="s">
        <v>2148</v>
      </c>
      <c r="B13" s="88" t="s">
        <v>2347</v>
      </c>
      <c r="C13" s="385" t="s">
        <v>46</v>
      </c>
    </row>
    <row r="14" spans="1:17" ht="15.75" customHeight="1">
      <c r="A14" s="374"/>
      <c r="B14" s="88" t="s">
        <v>48</v>
      </c>
      <c r="C14" s="374"/>
    </row>
    <row r="15" spans="1:17" ht="15.75" customHeight="1">
      <c r="A15" s="374"/>
      <c r="B15" s="88" t="s">
        <v>52</v>
      </c>
      <c r="C15" s="374"/>
    </row>
    <row r="16" spans="1:17" ht="15.75" customHeight="1">
      <c r="A16" s="384" t="s">
        <v>2149</v>
      </c>
      <c r="B16" s="87" t="s">
        <v>54</v>
      </c>
      <c r="C16" s="385" t="s">
        <v>55</v>
      </c>
    </row>
    <row r="17" spans="1:3" ht="15.75" customHeight="1">
      <c r="A17" s="374"/>
      <c r="B17" s="88" t="s">
        <v>2125</v>
      </c>
      <c r="C17" s="374"/>
    </row>
    <row r="18" spans="1:3" ht="15.75" customHeight="1">
      <c r="A18" s="374"/>
      <c r="B18" s="88" t="s">
        <v>56</v>
      </c>
      <c r="C18" s="374"/>
    </row>
    <row r="19" spans="1:3" ht="15.75" customHeight="1">
      <c r="A19" s="374"/>
      <c r="B19" s="88" t="s">
        <v>57</v>
      </c>
      <c r="C19" s="374"/>
    </row>
    <row r="20" spans="1:3" ht="15.75" customHeight="1">
      <c r="A20" s="374"/>
      <c r="B20" s="88" t="s">
        <v>58</v>
      </c>
      <c r="C20" s="374"/>
    </row>
    <row r="21" spans="1:3" ht="15.75" customHeight="1">
      <c r="A21" s="374"/>
      <c r="B21" s="88" t="s">
        <v>59</v>
      </c>
      <c r="C21" s="374"/>
    </row>
    <row r="22" spans="1:3" ht="15.75" customHeight="1">
      <c r="A22" s="374"/>
      <c r="B22" s="88" t="s">
        <v>61</v>
      </c>
      <c r="C22" s="374"/>
    </row>
    <row r="23" spans="1:3" ht="15.75" customHeight="1">
      <c r="A23" s="374"/>
      <c r="B23" s="88" t="s">
        <v>62</v>
      </c>
      <c r="C23" s="374"/>
    </row>
    <row r="24" spans="1:3" ht="21" customHeight="1">
      <c r="A24" s="384" t="s">
        <v>2150</v>
      </c>
      <c r="B24" s="87" t="s">
        <v>2377</v>
      </c>
      <c r="C24" s="385" t="s">
        <v>63</v>
      </c>
    </row>
    <row r="25" spans="1:3" ht="30.75" customHeight="1">
      <c r="A25" s="374"/>
      <c r="B25" s="87" t="s">
        <v>64</v>
      </c>
      <c r="C25" s="374"/>
    </row>
    <row r="26" spans="1:3" ht="72">
      <c r="A26" s="374"/>
      <c r="B26" s="87" t="s">
        <v>65</v>
      </c>
      <c r="C26" s="374"/>
    </row>
    <row r="27" spans="1:3" ht="61.5" customHeight="1">
      <c r="A27" s="374"/>
      <c r="B27" s="87" t="s">
        <v>66</v>
      </c>
      <c r="C27" s="374"/>
    </row>
    <row r="28" spans="1:3" ht="30" customHeight="1">
      <c r="A28" s="255" t="s">
        <v>2378</v>
      </c>
      <c r="B28" s="87" t="s">
        <v>2379</v>
      </c>
      <c r="C28" s="257"/>
    </row>
    <row r="29" spans="1:3" s="36" customFormat="1" ht="29.25" customHeight="1">
      <c r="A29" s="384" t="s">
        <v>2157</v>
      </c>
      <c r="B29" s="87" t="s">
        <v>69</v>
      </c>
      <c r="C29" s="373" t="s">
        <v>70</v>
      </c>
    </row>
    <row r="30" spans="1:3" s="36" customFormat="1" ht="28.5" customHeight="1">
      <c r="A30" s="374"/>
      <c r="B30" s="87" t="s">
        <v>71</v>
      </c>
      <c r="C30" s="374"/>
    </row>
    <row r="31" spans="1:3" s="36" customFormat="1" ht="14.4">
      <c r="A31" s="384" t="s">
        <v>2158</v>
      </c>
      <c r="B31" s="87" t="s">
        <v>72</v>
      </c>
      <c r="C31" s="373" t="s">
        <v>70</v>
      </c>
    </row>
    <row r="32" spans="1:3" s="36" customFormat="1" ht="27" customHeight="1">
      <c r="A32" s="374"/>
      <c r="B32" s="87" t="s">
        <v>73</v>
      </c>
      <c r="C32" s="374"/>
    </row>
    <row r="33" spans="1:26" s="36" customFormat="1" ht="15.75" customHeight="1">
      <c r="A33" s="384" t="s">
        <v>2151</v>
      </c>
      <c r="B33" s="88" t="s">
        <v>2380</v>
      </c>
      <c r="C33" s="373" t="s">
        <v>75</v>
      </c>
    </row>
    <row r="34" spans="1:26" s="36" customFormat="1" ht="32.25" customHeight="1">
      <c r="A34" s="374"/>
      <c r="B34" s="87" t="s">
        <v>79</v>
      </c>
      <c r="C34" s="374"/>
    </row>
    <row r="35" spans="1:26" s="36" customFormat="1" ht="71.25" customHeight="1">
      <c r="A35" s="384" t="s">
        <v>2152</v>
      </c>
      <c r="B35" s="87" t="s">
        <v>2382</v>
      </c>
      <c r="C35" s="373" t="s">
        <v>81</v>
      </c>
    </row>
    <row r="36" spans="1:26" ht="50.25" customHeight="1">
      <c r="A36" s="374"/>
      <c r="B36" s="87" t="s">
        <v>84</v>
      </c>
      <c r="C36" s="374"/>
    </row>
    <row r="37" spans="1:26" ht="14.4">
      <c r="A37" s="374"/>
      <c r="B37" s="87" t="s">
        <v>85</v>
      </c>
      <c r="C37" s="374"/>
    </row>
    <row r="38" spans="1:26" ht="28.8">
      <c r="A38" s="374"/>
      <c r="B38" s="87" t="s">
        <v>87</v>
      </c>
      <c r="C38" s="374"/>
    </row>
    <row r="39" spans="1:26" ht="28.8">
      <c r="A39" s="374"/>
      <c r="B39" s="87" t="s">
        <v>2122</v>
      </c>
      <c r="C39" s="374"/>
    </row>
    <row r="40" spans="1:26" s="36" customFormat="1" ht="28.8">
      <c r="A40" s="255" t="s">
        <v>2153</v>
      </c>
      <c r="B40" s="87" t="s">
        <v>90</v>
      </c>
      <c r="C40" s="257" t="s">
        <v>91</v>
      </c>
    </row>
    <row r="41" spans="1:26" s="52" customFormat="1" ht="14.4">
      <c r="A41" s="384" t="s">
        <v>2159</v>
      </c>
      <c r="B41" s="88" t="s">
        <v>117</v>
      </c>
      <c r="C41" s="385" t="s">
        <v>121</v>
      </c>
    </row>
    <row r="42" spans="1:26" s="52" customFormat="1" ht="28.8">
      <c r="A42" s="374"/>
      <c r="B42" s="87" t="s">
        <v>123</v>
      </c>
      <c r="C42" s="374"/>
    </row>
    <row r="43" spans="1:26" s="52" customFormat="1" ht="43.2">
      <c r="A43" s="374"/>
      <c r="B43" s="87" t="s">
        <v>127</v>
      </c>
      <c r="C43" s="374"/>
    </row>
    <row r="44" spans="1:26" s="53" customFormat="1" ht="28.8">
      <c r="A44" s="374"/>
      <c r="B44" s="87" t="s">
        <v>128</v>
      </c>
      <c r="C44" s="374"/>
    </row>
    <row r="45" spans="1:26" s="53" customFormat="1" ht="14.4">
      <c r="A45" s="374"/>
      <c r="B45" s="87" t="s">
        <v>130</v>
      </c>
      <c r="C45" s="374"/>
    </row>
    <row r="46" spans="1:26" s="36" customFormat="1" ht="14.4">
      <c r="A46" s="384" t="s">
        <v>2154</v>
      </c>
      <c r="B46" s="87" t="s">
        <v>95</v>
      </c>
      <c r="C46" s="373" t="s">
        <v>97</v>
      </c>
      <c r="D46" s="49"/>
      <c r="E46" s="49"/>
      <c r="F46" s="49"/>
      <c r="G46" s="49"/>
      <c r="H46" s="49"/>
      <c r="I46" s="49"/>
      <c r="J46" s="49"/>
      <c r="K46" s="49"/>
      <c r="L46" s="49"/>
      <c r="M46" s="49"/>
      <c r="N46" s="49"/>
      <c r="O46" s="49"/>
      <c r="P46" s="49"/>
      <c r="Q46" s="49"/>
      <c r="R46" s="49"/>
      <c r="S46" s="49"/>
      <c r="T46" s="49"/>
      <c r="U46" s="49"/>
      <c r="V46" s="49"/>
      <c r="W46" s="49"/>
      <c r="X46" s="49"/>
      <c r="Y46" s="49"/>
      <c r="Z46" s="49"/>
    </row>
    <row r="47" spans="1:26" s="36" customFormat="1" ht="28.8">
      <c r="A47" s="374"/>
      <c r="B47" s="84" t="s">
        <v>102</v>
      </c>
      <c r="C47" s="374"/>
      <c r="D47" s="49"/>
      <c r="E47" s="49"/>
      <c r="F47" s="49"/>
      <c r="G47" s="49"/>
      <c r="H47" s="49"/>
      <c r="I47" s="49"/>
      <c r="J47" s="49"/>
      <c r="K47" s="49"/>
      <c r="L47" s="49"/>
      <c r="M47" s="49"/>
      <c r="N47" s="49"/>
      <c r="O47" s="49"/>
      <c r="P47" s="49"/>
      <c r="Q47" s="49"/>
      <c r="R47" s="49"/>
      <c r="S47" s="49"/>
      <c r="T47" s="49"/>
      <c r="U47" s="49"/>
      <c r="V47" s="49"/>
      <c r="W47" s="49"/>
      <c r="X47" s="49"/>
      <c r="Y47" s="49"/>
      <c r="Z47" s="49"/>
    </row>
    <row r="48" spans="1:26" s="36" customFormat="1" ht="14.4">
      <c r="A48" s="374"/>
      <c r="B48" s="258" t="s">
        <v>105</v>
      </c>
      <c r="C48" s="374"/>
      <c r="D48" s="49"/>
      <c r="E48" s="49"/>
      <c r="F48" s="49"/>
      <c r="G48" s="49"/>
      <c r="H48" s="49"/>
      <c r="I48" s="49"/>
      <c r="J48" s="49"/>
      <c r="K48" s="49"/>
      <c r="L48" s="49"/>
      <c r="M48" s="49"/>
      <c r="N48" s="49"/>
      <c r="O48" s="49"/>
      <c r="P48" s="49"/>
      <c r="Q48" s="49"/>
      <c r="R48" s="49"/>
      <c r="S48" s="49"/>
      <c r="T48" s="49"/>
      <c r="U48" s="49"/>
      <c r="V48" s="49"/>
      <c r="W48" s="49"/>
      <c r="X48" s="49"/>
      <c r="Y48" s="49"/>
      <c r="Z48" s="49"/>
    </row>
    <row r="49" spans="1:26" s="36" customFormat="1" ht="14.4">
      <c r="A49" s="374"/>
      <c r="B49" s="258" t="s">
        <v>110</v>
      </c>
      <c r="C49" s="374"/>
      <c r="D49" s="49"/>
      <c r="E49" s="49"/>
      <c r="F49" s="49"/>
      <c r="G49" s="49"/>
      <c r="H49" s="49"/>
      <c r="I49" s="49"/>
      <c r="J49" s="49"/>
      <c r="K49" s="49"/>
      <c r="L49" s="49"/>
      <c r="M49" s="49"/>
      <c r="N49" s="49"/>
      <c r="O49" s="49"/>
      <c r="P49" s="49"/>
      <c r="Q49" s="49"/>
      <c r="R49" s="49"/>
      <c r="S49" s="49"/>
      <c r="T49" s="49"/>
      <c r="U49" s="49"/>
      <c r="V49" s="49"/>
      <c r="W49" s="49"/>
      <c r="X49" s="49"/>
      <c r="Y49" s="49"/>
      <c r="Z49" s="49"/>
    </row>
    <row r="50" spans="1:26" s="36" customFormat="1" ht="14.4">
      <c r="A50" s="384" t="s">
        <v>2155</v>
      </c>
      <c r="B50" s="88" t="s">
        <v>135</v>
      </c>
      <c r="C50" s="373" t="s">
        <v>136</v>
      </c>
    </row>
    <row r="51" spans="1:26" s="36" customFormat="1" ht="28.8">
      <c r="A51" s="374"/>
      <c r="B51" s="87" t="s">
        <v>139</v>
      </c>
      <c r="C51" s="374"/>
    </row>
    <row r="52" spans="1:26" s="36" customFormat="1" ht="43.2">
      <c r="A52" s="374"/>
      <c r="B52" s="87" t="s">
        <v>141</v>
      </c>
      <c r="C52" s="374"/>
    </row>
    <row r="53" spans="1:26" s="36" customFormat="1" ht="28.8">
      <c r="A53" s="374"/>
      <c r="B53" s="87" t="s">
        <v>142</v>
      </c>
      <c r="C53" s="374"/>
    </row>
    <row r="54" spans="1:26" s="36" customFormat="1" ht="57.6">
      <c r="A54" s="374"/>
      <c r="B54" s="87" t="s">
        <v>2346</v>
      </c>
      <c r="C54" s="374"/>
    </row>
    <row r="55" spans="1:26" s="36" customFormat="1" ht="14.4">
      <c r="A55" s="374"/>
      <c r="B55" s="88" t="s">
        <v>146</v>
      </c>
      <c r="C55" s="374"/>
    </row>
    <row r="56" spans="1:26" s="36" customFormat="1" ht="14.4">
      <c r="A56" s="374"/>
      <c r="B56" s="88" t="s">
        <v>148</v>
      </c>
      <c r="C56" s="374"/>
    </row>
    <row r="57" spans="1:26" ht="14.4">
      <c r="A57" s="374"/>
      <c r="B57" s="88" t="s">
        <v>150</v>
      </c>
      <c r="C57" s="374"/>
    </row>
    <row r="58" spans="1:26" ht="28.8">
      <c r="A58" s="256" t="s">
        <v>2156</v>
      </c>
      <c r="B58" s="88" t="s">
        <v>159</v>
      </c>
    </row>
    <row r="59" spans="1:26" ht="14.4">
      <c r="A59" s="90"/>
      <c r="B59" s="88"/>
    </row>
    <row r="60" spans="1:26" ht="14.4">
      <c r="A60" s="259"/>
    </row>
    <row r="61" spans="1:26" ht="14.4">
      <c r="A61" s="259"/>
    </row>
    <row r="62" spans="1:26" ht="14.4">
      <c r="A62" s="259"/>
    </row>
    <row r="63" spans="1:26" ht="14.4">
      <c r="A63" s="259"/>
    </row>
    <row r="64" spans="1:26" ht="14.4">
      <c r="A64" s="259"/>
    </row>
    <row r="65" spans="1:1" ht="14.4">
      <c r="A65" s="259"/>
    </row>
    <row r="66" spans="1:1" ht="14.4">
      <c r="A66" s="259"/>
    </row>
    <row r="67" spans="1:1" ht="14.4">
      <c r="A67" s="259"/>
    </row>
    <row r="68" spans="1:1" ht="14.4">
      <c r="A68" s="259"/>
    </row>
    <row r="69" spans="1:1" ht="14.4">
      <c r="A69" s="259"/>
    </row>
    <row r="70" spans="1:1" ht="14.4">
      <c r="A70" s="259"/>
    </row>
    <row r="71" spans="1:1" ht="14.4">
      <c r="A71" s="259"/>
    </row>
    <row r="72" spans="1:1" ht="14.4">
      <c r="A72" s="259"/>
    </row>
    <row r="73" spans="1:1" ht="14.4">
      <c r="A73" s="259"/>
    </row>
    <row r="74" spans="1:1" ht="14.4">
      <c r="A74" s="259"/>
    </row>
    <row r="75" spans="1:1" ht="14.4">
      <c r="A75" s="259"/>
    </row>
    <row r="76" spans="1:1" ht="14.4">
      <c r="A76" s="259"/>
    </row>
    <row r="77" spans="1:1" ht="14.4">
      <c r="A77" s="259"/>
    </row>
    <row r="78" spans="1:1" ht="14.4">
      <c r="A78" s="259"/>
    </row>
    <row r="79" spans="1:1" ht="14.4">
      <c r="A79" s="259"/>
    </row>
    <row r="80" spans="1:1" ht="14.4">
      <c r="A80" s="259"/>
    </row>
    <row r="81" spans="1:1" ht="14.4">
      <c r="A81" s="259"/>
    </row>
    <row r="82" spans="1:1" ht="14.4">
      <c r="A82" s="259"/>
    </row>
    <row r="83" spans="1:1" ht="14.4">
      <c r="A83" s="259"/>
    </row>
    <row r="84" spans="1:1" ht="14.4">
      <c r="A84" s="259"/>
    </row>
    <row r="85" spans="1:1" ht="14.4">
      <c r="A85" s="259"/>
    </row>
    <row r="86" spans="1:1" ht="14.4">
      <c r="A86" s="259"/>
    </row>
    <row r="87" spans="1:1" ht="14.4">
      <c r="A87" s="259"/>
    </row>
    <row r="88" spans="1:1" ht="14.4">
      <c r="A88" s="259"/>
    </row>
    <row r="89" spans="1:1" ht="14.4">
      <c r="A89" s="259"/>
    </row>
    <row r="90" spans="1:1" ht="14.4">
      <c r="A90" s="259"/>
    </row>
    <row r="91" spans="1:1" ht="14.4">
      <c r="A91" s="259"/>
    </row>
    <row r="92" spans="1:1" ht="14.4">
      <c r="A92" s="259"/>
    </row>
    <row r="93" spans="1:1" ht="14.4">
      <c r="A93" s="259"/>
    </row>
    <row r="94" spans="1:1" ht="14.4">
      <c r="A94" s="259"/>
    </row>
    <row r="95" spans="1:1" ht="14.4">
      <c r="A95" s="259"/>
    </row>
    <row r="96" spans="1:1" ht="14.4">
      <c r="A96" s="259"/>
    </row>
    <row r="97" spans="1:1" ht="14.4">
      <c r="A97" s="259"/>
    </row>
    <row r="98" spans="1:1" ht="14.4">
      <c r="A98" s="259"/>
    </row>
    <row r="99" spans="1:1" ht="14.4">
      <c r="A99" s="259"/>
    </row>
    <row r="100" spans="1:1" ht="14.4">
      <c r="A100" s="259"/>
    </row>
    <row r="101" spans="1:1" ht="14.4">
      <c r="A101" s="259"/>
    </row>
    <row r="102" spans="1:1" ht="14.4">
      <c r="A102" s="259"/>
    </row>
    <row r="103" spans="1:1" ht="14.4">
      <c r="A103" s="259"/>
    </row>
    <row r="104" spans="1:1" ht="14.4">
      <c r="A104" s="259"/>
    </row>
    <row r="105" spans="1:1" ht="14.4">
      <c r="A105" s="259"/>
    </row>
    <row r="106" spans="1:1" ht="14.4">
      <c r="A106" s="259"/>
    </row>
    <row r="107" spans="1:1" ht="14.4">
      <c r="A107" s="259"/>
    </row>
    <row r="108" spans="1:1" ht="14.4">
      <c r="A108" s="259"/>
    </row>
    <row r="109" spans="1:1" ht="14.4">
      <c r="A109" s="259"/>
    </row>
    <row r="110" spans="1:1" ht="14.4">
      <c r="A110" s="259"/>
    </row>
    <row r="111" spans="1:1" ht="14.4">
      <c r="A111" s="259"/>
    </row>
    <row r="112" spans="1:1" ht="14.4">
      <c r="A112" s="259"/>
    </row>
    <row r="113" spans="1:1" ht="14.4">
      <c r="A113" s="259"/>
    </row>
    <row r="114" spans="1:1" ht="14.4">
      <c r="A114" s="259"/>
    </row>
    <row r="115" spans="1:1" ht="14.4">
      <c r="A115" s="259"/>
    </row>
    <row r="116" spans="1:1" ht="14.4">
      <c r="A116" s="259"/>
    </row>
    <row r="117" spans="1:1" ht="14.4">
      <c r="A117" s="259"/>
    </row>
    <row r="118" spans="1:1" ht="14.4">
      <c r="A118" s="259"/>
    </row>
    <row r="119" spans="1:1" ht="14.4">
      <c r="A119" s="259"/>
    </row>
    <row r="120" spans="1:1" ht="14.4">
      <c r="A120" s="259"/>
    </row>
    <row r="121" spans="1:1" ht="14.4">
      <c r="A121" s="259"/>
    </row>
    <row r="122" spans="1:1" ht="14.4">
      <c r="A122" s="259"/>
    </row>
    <row r="123" spans="1:1" ht="14.4">
      <c r="A123" s="259"/>
    </row>
    <row r="124" spans="1:1" ht="14.4">
      <c r="A124" s="259"/>
    </row>
    <row r="125" spans="1:1" ht="14.4">
      <c r="A125" s="259"/>
    </row>
    <row r="126" spans="1:1" ht="14.4">
      <c r="A126" s="259"/>
    </row>
    <row r="127" spans="1:1" ht="14.4">
      <c r="A127" s="259"/>
    </row>
    <row r="128" spans="1:1" ht="14.4">
      <c r="A128" s="259"/>
    </row>
    <row r="129" spans="1:1" ht="14.4">
      <c r="A129" s="259"/>
    </row>
    <row r="130" spans="1:1" ht="14.4">
      <c r="A130" s="259"/>
    </row>
    <row r="131" spans="1:1" ht="14.4">
      <c r="A131" s="259"/>
    </row>
    <row r="132" spans="1:1" ht="14.4">
      <c r="A132" s="259"/>
    </row>
    <row r="133" spans="1:1" ht="14.4">
      <c r="A133" s="259"/>
    </row>
    <row r="134" spans="1:1" ht="14.4">
      <c r="A134" s="259"/>
    </row>
    <row r="135" spans="1:1" ht="14.4">
      <c r="A135" s="259"/>
    </row>
    <row r="136" spans="1:1" ht="14.4">
      <c r="A136" s="259"/>
    </row>
    <row r="137" spans="1:1" ht="14.4">
      <c r="A137" s="259"/>
    </row>
    <row r="138" spans="1:1" ht="14.4">
      <c r="A138" s="259"/>
    </row>
    <row r="139" spans="1:1" ht="14.4">
      <c r="A139" s="259"/>
    </row>
    <row r="140" spans="1:1" ht="14.4">
      <c r="A140" s="259"/>
    </row>
    <row r="141" spans="1:1" ht="14.4">
      <c r="A141" s="259"/>
    </row>
    <row r="142" spans="1:1" ht="14.4">
      <c r="A142" s="259"/>
    </row>
    <row r="143" spans="1:1" ht="14.4">
      <c r="A143" s="259"/>
    </row>
    <row r="144" spans="1:1" ht="14.4">
      <c r="A144" s="259"/>
    </row>
    <row r="145" spans="1:1" ht="14.4">
      <c r="A145" s="259"/>
    </row>
    <row r="146" spans="1:1" ht="14.4">
      <c r="A146" s="259"/>
    </row>
    <row r="147" spans="1:1" ht="14.4">
      <c r="A147" s="259"/>
    </row>
    <row r="148" spans="1:1" ht="14.4">
      <c r="A148" s="259"/>
    </row>
    <row r="149" spans="1:1" ht="14.4">
      <c r="A149" s="259"/>
    </row>
    <row r="150" spans="1:1" ht="14.4">
      <c r="A150" s="259"/>
    </row>
    <row r="151" spans="1:1" ht="14.4">
      <c r="A151" s="259"/>
    </row>
    <row r="152" spans="1:1" ht="14.4">
      <c r="A152" s="259"/>
    </row>
    <row r="153" spans="1:1" ht="14.4">
      <c r="A153" s="259"/>
    </row>
    <row r="154" spans="1:1" ht="14.4">
      <c r="A154" s="259"/>
    </row>
    <row r="155" spans="1:1" ht="14.4">
      <c r="A155" s="259"/>
    </row>
    <row r="156" spans="1:1" ht="14.4">
      <c r="A156" s="259"/>
    </row>
    <row r="157" spans="1:1" ht="14.4">
      <c r="A157" s="259"/>
    </row>
    <row r="158" spans="1:1" ht="14.4">
      <c r="A158" s="259"/>
    </row>
    <row r="159" spans="1:1" ht="14.4">
      <c r="A159" s="259"/>
    </row>
    <row r="160" spans="1:1" ht="14.4">
      <c r="A160" s="259"/>
    </row>
    <row r="161" spans="1:1" ht="14.4">
      <c r="A161" s="259"/>
    </row>
    <row r="162" spans="1:1" ht="14.4">
      <c r="A162" s="259"/>
    </row>
    <row r="163" spans="1:1" ht="14.4">
      <c r="A163" s="259"/>
    </row>
    <row r="164" spans="1:1" ht="14.4">
      <c r="A164" s="259"/>
    </row>
    <row r="165" spans="1:1" ht="14.4">
      <c r="A165" s="259"/>
    </row>
    <row r="166" spans="1:1" ht="14.4">
      <c r="A166" s="259"/>
    </row>
    <row r="167" spans="1:1" ht="14.4">
      <c r="A167" s="259"/>
    </row>
    <row r="168" spans="1:1" ht="14.4">
      <c r="A168" s="259"/>
    </row>
    <row r="169" spans="1:1" ht="14.4">
      <c r="A169" s="259"/>
    </row>
    <row r="170" spans="1:1" ht="14.4">
      <c r="A170" s="259"/>
    </row>
    <row r="171" spans="1:1" ht="14.4">
      <c r="A171" s="259"/>
    </row>
    <row r="172" spans="1:1" ht="14.4">
      <c r="A172" s="259"/>
    </row>
    <row r="173" spans="1:1" ht="14.4">
      <c r="A173" s="259"/>
    </row>
    <row r="174" spans="1:1" ht="14.4">
      <c r="A174" s="259"/>
    </row>
    <row r="175" spans="1:1" ht="14.4">
      <c r="A175" s="259"/>
    </row>
    <row r="176" spans="1:1" ht="14.4">
      <c r="A176" s="259"/>
    </row>
    <row r="177" spans="1:1" ht="14.4">
      <c r="A177" s="259"/>
    </row>
    <row r="178" spans="1:1" ht="14.4">
      <c r="A178" s="259"/>
    </row>
    <row r="179" spans="1:1" ht="14.4">
      <c r="A179" s="259"/>
    </row>
    <row r="180" spans="1:1" ht="14.4">
      <c r="A180" s="259"/>
    </row>
    <row r="181" spans="1:1" ht="14.4">
      <c r="A181" s="259"/>
    </row>
    <row r="182" spans="1:1" ht="14.4">
      <c r="A182" s="259"/>
    </row>
    <row r="183" spans="1:1" ht="14.4">
      <c r="A183" s="259"/>
    </row>
    <row r="184" spans="1:1" ht="14.4">
      <c r="A184" s="259"/>
    </row>
    <row r="185" spans="1:1" ht="14.4">
      <c r="A185" s="259"/>
    </row>
    <row r="186" spans="1:1" ht="14.4">
      <c r="A186" s="259"/>
    </row>
    <row r="187" spans="1:1" ht="14.4">
      <c r="A187" s="259"/>
    </row>
    <row r="188" spans="1:1" ht="14.4">
      <c r="A188" s="259"/>
    </row>
    <row r="189" spans="1:1" ht="14.4">
      <c r="A189" s="259"/>
    </row>
    <row r="190" spans="1:1" ht="14.4">
      <c r="A190" s="259"/>
    </row>
    <row r="191" spans="1:1" ht="14.4">
      <c r="A191" s="259"/>
    </row>
    <row r="192" spans="1:1" ht="14.4">
      <c r="A192" s="259"/>
    </row>
    <row r="193" spans="1:1" ht="14.4">
      <c r="A193" s="259"/>
    </row>
    <row r="194" spans="1:1" ht="14.4">
      <c r="A194" s="259"/>
    </row>
    <row r="195" spans="1:1" ht="14.4">
      <c r="A195" s="259"/>
    </row>
    <row r="196" spans="1:1" ht="14.4">
      <c r="A196" s="259"/>
    </row>
    <row r="197" spans="1:1" ht="14.4">
      <c r="A197" s="259"/>
    </row>
    <row r="198" spans="1:1" ht="14.4">
      <c r="A198" s="259"/>
    </row>
    <row r="199" spans="1:1" ht="14.4">
      <c r="A199" s="259"/>
    </row>
    <row r="200" spans="1:1" ht="14.4">
      <c r="A200" s="259"/>
    </row>
    <row r="201" spans="1:1" ht="14.4">
      <c r="A201" s="259"/>
    </row>
    <row r="202" spans="1:1" ht="14.4">
      <c r="A202" s="259"/>
    </row>
    <row r="203" spans="1:1" ht="14.4">
      <c r="A203" s="259"/>
    </row>
    <row r="204" spans="1:1" ht="14.4">
      <c r="A204" s="259"/>
    </row>
    <row r="205" spans="1:1" ht="14.4">
      <c r="A205" s="259"/>
    </row>
    <row r="206" spans="1:1" ht="14.4">
      <c r="A206" s="259"/>
    </row>
    <row r="207" spans="1:1" ht="14.4">
      <c r="A207" s="259"/>
    </row>
    <row r="208" spans="1:1" ht="14.4">
      <c r="A208" s="259"/>
    </row>
    <row r="209" spans="1:1" ht="14.4">
      <c r="A209" s="259"/>
    </row>
    <row r="210" spans="1:1" ht="14.4">
      <c r="A210" s="259"/>
    </row>
    <row r="211" spans="1:1" ht="14.4">
      <c r="A211" s="259"/>
    </row>
    <row r="212" spans="1:1" ht="14.4">
      <c r="A212" s="259"/>
    </row>
    <row r="213" spans="1:1" ht="14.4">
      <c r="A213" s="259"/>
    </row>
    <row r="214" spans="1:1" ht="14.4">
      <c r="A214" s="259"/>
    </row>
    <row r="215" spans="1:1" ht="14.4">
      <c r="A215" s="259"/>
    </row>
    <row r="216" spans="1:1" ht="14.4">
      <c r="A216" s="259"/>
    </row>
    <row r="217" spans="1:1" ht="14.4">
      <c r="A217" s="259"/>
    </row>
    <row r="218" spans="1:1" ht="14.4">
      <c r="A218" s="259"/>
    </row>
    <row r="219" spans="1:1" ht="14.4">
      <c r="A219" s="259"/>
    </row>
    <row r="220" spans="1:1" ht="14.4">
      <c r="A220" s="259"/>
    </row>
    <row r="221" spans="1:1" ht="14.4">
      <c r="A221" s="259"/>
    </row>
    <row r="222" spans="1:1" ht="14.4">
      <c r="A222" s="259"/>
    </row>
    <row r="223" spans="1:1" ht="14.4">
      <c r="A223" s="259"/>
    </row>
    <row r="224" spans="1:1" ht="14.4">
      <c r="A224" s="259"/>
    </row>
    <row r="225" spans="1:1" ht="14.4">
      <c r="A225" s="259"/>
    </row>
    <row r="226" spans="1:1" ht="14.4">
      <c r="A226" s="259"/>
    </row>
    <row r="227" spans="1:1" ht="14.4">
      <c r="A227" s="259"/>
    </row>
    <row r="228" spans="1:1" ht="14.4">
      <c r="A228" s="259"/>
    </row>
    <row r="229" spans="1:1" ht="14.4">
      <c r="A229" s="259"/>
    </row>
    <row r="230" spans="1:1" ht="14.4">
      <c r="A230" s="259"/>
    </row>
    <row r="231" spans="1:1" ht="14.4">
      <c r="A231" s="259"/>
    </row>
    <row r="232" spans="1:1" ht="14.4">
      <c r="A232" s="259"/>
    </row>
    <row r="233" spans="1:1" ht="14.4">
      <c r="A233" s="259"/>
    </row>
    <row r="234" spans="1:1" ht="14.4">
      <c r="A234" s="259"/>
    </row>
    <row r="235" spans="1:1" ht="14.4">
      <c r="A235" s="259"/>
    </row>
    <row r="236" spans="1:1" ht="14.4">
      <c r="A236" s="259"/>
    </row>
    <row r="237" spans="1:1" ht="14.4">
      <c r="A237" s="259"/>
    </row>
    <row r="238" spans="1:1" ht="14.4">
      <c r="A238" s="259"/>
    </row>
    <row r="239" spans="1:1" ht="14.4">
      <c r="A239" s="259"/>
    </row>
    <row r="240" spans="1:1" ht="14.4">
      <c r="A240" s="259"/>
    </row>
    <row r="241" spans="1:1" ht="14.4">
      <c r="A241" s="259"/>
    </row>
    <row r="242" spans="1:1" ht="14.4">
      <c r="A242" s="259"/>
    </row>
    <row r="243" spans="1:1" ht="14.4">
      <c r="A243" s="259"/>
    </row>
    <row r="244" spans="1:1" ht="14.4">
      <c r="A244" s="259"/>
    </row>
    <row r="245" spans="1:1" ht="14.4">
      <c r="A245" s="259"/>
    </row>
    <row r="246" spans="1:1" ht="14.4">
      <c r="A246" s="259"/>
    </row>
    <row r="247" spans="1:1" ht="14.4">
      <c r="A247" s="259"/>
    </row>
    <row r="248" spans="1:1" ht="14.4">
      <c r="A248" s="259"/>
    </row>
    <row r="249" spans="1:1" ht="14.4">
      <c r="A249" s="259"/>
    </row>
    <row r="250" spans="1:1" ht="14.4">
      <c r="A250" s="259"/>
    </row>
    <row r="251" spans="1:1" ht="14.4">
      <c r="A251" s="259"/>
    </row>
    <row r="252" spans="1:1" ht="14.4">
      <c r="A252" s="259"/>
    </row>
    <row r="253" spans="1:1" ht="14.4">
      <c r="A253" s="259"/>
    </row>
    <row r="254" spans="1:1" ht="14.4">
      <c r="A254" s="259"/>
    </row>
    <row r="255" spans="1:1" ht="14.4">
      <c r="A255" s="259"/>
    </row>
    <row r="256" spans="1:1" ht="14.4">
      <c r="A256" s="259"/>
    </row>
    <row r="257" spans="1:1" ht="14.4">
      <c r="A257" s="259"/>
    </row>
    <row r="258" spans="1:1" ht="14.4">
      <c r="A258" s="259"/>
    </row>
    <row r="259" spans="1:1" ht="14.4">
      <c r="A259" s="259"/>
    </row>
    <row r="260" spans="1:1" ht="14.4">
      <c r="A260" s="259"/>
    </row>
    <row r="261" spans="1:1" ht="14.4">
      <c r="A261" s="259"/>
    </row>
    <row r="262" spans="1:1" ht="14.4">
      <c r="A262" s="259"/>
    </row>
    <row r="263" spans="1:1" ht="14.4">
      <c r="A263" s="259"/>
    </row>
    <row r="264" spans="1:1" ht="14.4">
      <c r="A264" s="259"/>
    </row>
    <row r="265" spans="1:1" ht="14.4">
      <c r="A265" s="259"/>
    </row>
    <row r="266" spans="1:1" ht="14.4">
      <c r="A266" s="259"/>
    </row>
    <row r="267" spans="1:1" ht="14.4">
      <c r="A267" s="259"/>
    </row>
    <row r="268" spans="1:1" ht="14.4">
      <c r="A268" s="259"/>
    </row>
    <row r="269" spans="1:1" ht="14.4">
      <c r="A269" s="259"/>
    </row>
    <row r="270" spans="1:1" ht="14.4">
      <c r="A270" s="259"/>
    </row>
    <row r="271" spans="1:1" ht="14.4">
      <c r="A271" s="259"/>
    </row>
    <row r="272" spans="1:1" ht="14.4">
      <c r="A272" s="259"/>
    </row>
    <row r="273" spans="1:1" ht="14.4">
      <c r="A273" s="259"/>
    </row>
    <row r="274" spans="1:1" ht="14.4">
      <c r="A274" s="259"/>
    </row>
    <row r="275" spans="1:1" ht="14.4">
      <c r="A275" s="259"/>
    </row>
    <row r="276" spans="1:1" ht="14.4">
      <c r="A276" s="259"/>
    </row>
    <row r="277" spans="1:1" ht="14.4">
      <c r="A277" s="259"/>
    </row>
    <row r="278" spans="1:1" ht="14.4">
      <c r="A278" s="259"/>
    </row>
    <row r="279" spans="1:1" ht="14.4">
      <c r="A279" s="259"/>
    </row>
    <row r="280" spans="1:1" ht="14.4">
      <c r="A280" s="259"/>
    </row>
    <row r="281" spans="1:1" ht="14.4">
      <c r="A281" s="259"/>
    </row>
    <row r="282" spans="1:1" ht="14.4">
      <c r="A282" s="259"/>
    </row>
    <row r="283" spans="1:1" ht="14.4">
      <c r="A283" s="259"/>
    </row>
    <row r="284" spans="1:1" ht="14.4">
      <c r="A284" s="259"/>
    </row>
    <row r="285" spans="1:1" ht="14.4">
      <c r="A285" s="259"/>
    </row>
    <row r="286" spans="1:1" ht="14.4">
      <c r="A286" s="259"/>
    </row>
    <row r="287" spans="1:1" ht="14.4">
      <c r="A287" s="259"/>
    </row>
    <row r="288" spans="1:1" ht="14.4">
      <c r="A288" s="259"/>
    </row>
    <row r="289" spans="1:1" ht="14.4">
      <c r="A289" s="259"/>
    </row>
    <row r="290" spans="1:1" ht="14.4">
      <c r="A290" s="259"/>
    </row>
    <row r="291" spans="1:1" ht="14.4">
      <c r="A291" s="259"/>
    </row>
    <row r="292" spans="1:1" ht="14.4">
      <c r="A292" s="259"/>
    </row>
    <row r="293" spans="1:1" ht="14.4">
      <c r="A293" s="259"/>
    </row>
    <row r="294" spans="1:1" ht="14.4">
      <c r="A294" s="259"/>
    </row>
    <row r="295" spans="1:1" ht="14.4">
      <c r="A295" s="259"/>
    </row>
    <row r="296" spans="1:1" ht="14.4">
      <c r="A296" s="259"/>
    </row>
    <row r="297" spans="1:1" ht="14.4">
      <c r="A297" s="259"/>
    </row>
    <row r="298" spans="1:1" ht="14.4">
      <c r="A298" s="259"/>
    </row>
    <row r="299" spans="1:1" ht="14.4">
      <c r="A299" s="259"/>
    </row>
    <row r="300" spans="1:1" ht="14.4">
      <c r="A300" s="259"/>
    </row>
    <row r="301" spans="1:1" ht="14.4">
      <c r="A301" s="259"/>
    </row>
    <row r="302" spans="1:1" ht="14.4">
      <c r="A302" s="259"/>
    </row>
    <row r="303" spans="1:1" ht="14.4">
      <c r="A303" s="259"/>
    </row>
    <row r="304" spans="1:1" ht="14.4">
      <c r="A304" s="259"/>
    </row>
    <row r="305" spans="1:1" ht="14.4">
      <c r="A305" s="259"/>
    </row>
    <row r="306" spans="1:1" ht="14.4">
      <c r="A306" s="259"/>
    </row>
    <row r="307" spans="1:1" ht="14.4">
      <c r="A307" s="259"/>
    </row>
    <row r="308" spans="1:1" ht="14.4">
      <c r="A308" s="259"/>
    </row>
    <row r="309" spans="1:1" ht="14.4">
      <c r="A309" s="259"/>
    </row>
    <row r="310" spans="1:1" ht="14.4">
      <c r="A310" s="259"/>
    </row>
    <row r="311" spans="1:1" ht="14.4">
      <c r="A311" s="259"/>
    </row>
    <row r="312" spans="1:1" ht="14.4">
      <c r="A312" s="259"/>
    </row>
    <row r="313" spans="1:1" ht="14.4">
      <c r="A313" s="259"/>
    </row>
    <row r="314" spans="1:1" ht="14.4">
      <c r="A314" s="259"/>
    </row>
    <row r="315" spans="1:1" ht="14.4">
      <c r="A315" s="259"/>
    </row>
    <row r="316" spans="1:1" ht="14.4">
      <c r="A316" s="259"/>
    </row>
    <row r="317" spans="1:1" ht="14.4">
      <c r="A317" s="259"/>
    </row>
    <row r="318" spans="1:1" ht="14.4">
      <c r="A318" s="259"/>
    </row>
    <row r="319" spans="1:1" ht="14.4">
      <c r="A319" s="259"/>
    </row>
    <row r="320" spans="1:1" ht="14.4">
      <c r="A320" s="259"/>
    </row>
    <row r="321" spans="1:1" ht="14.4">
      <c r="A321" s="259"/>
    </row>
    <row r="322" spans="1:1" ht="14.4">
      <c r="A322" s="259"/>
    </row>
    <row r="323" spans="1:1" ht="14.4">
      <c r="A323" s="259"/>
    </row>
    <row r="324" spans="1:1" ht="14.4">
      <c r="A324" s="259"/>
    </row>
    <row r="325" spans="1:1" ht="14.4">
      <c r="A325" s="259"/>
    </row>
    <row r="326" spans="1:1" ht="14.4">
      <c r="A326" s="259"/>
    </row>
    <row r="327" spans="1:1" ht="14.4">
      <c r="A327" s="259"/>
    </row>
    <row r="328" spans="1:1" ht="14.4">
      <c r="A328" s="259"/>
    </row>
    <row r="329" spans="1:1" ht="14.4">
      <c r="A329" s="259"/>
    </row>
    <row r="330" spans="1:1" ht="14.4">
      <c r="A330" s="259"/>
    </row>
    <row r="331" spans="1:1" ht="14.4">
      <c r="A331" s="259"/>
    </row>
    <row r="332" spans="1:1" ht="14.4">
      <c r="A332" s="259"/>
    </row>
    <row r="333" spans="1:1" ht="14.4">
      <c r="A333" s="259"/>
    </row>
    <row r="334" spans="1:1" ht="14.4">
      <c r="A334" s="259"/>
    </row>
    <row r="335" spans="1:1" ht="14.4">
      <c r="A335" s="259"/>
    </row>
    <row r="336" spans="1:1" ht="14.4">
      <c r="A336" s="259"/>
    </row>
    <row r="337" spans="1:1" ht="14.4">
      <c r="A337" s="259"/>
    </row>
    <row r="338" spans="1:1" ht="14.4">
      <c r="A338" s="259"/>
    </row>
    <row r="339" spans="1:1" ht="14.4">
      <c r="A339" s="259"/>
    </row>
    <row r="340" spans="1:1" ht="14.4">
      <c r="A340" s="259"/>
    </row>
    <row r="341" spans="1:1" ht="14.4">
      <c r="A341" s="259"/>
    </row>
    <row r="342" spans="1:1" ht="14.4">
      <c r="A342" s="259"/>
    </row>
    <row r="343" spans="1:1" ht="14.4">
      <c r="A343" s="259"/>
    </row>
    <row r="344" spans="1:1" ht="14.4">
      <c r="A344" s="259"/>
    </row>
    <row r="345" spans="1:1" ht="14.4">
      <c r="A345" s="259"/>
    </row>
    <row r="346" spans="1:1" ht="14.4">
      <c r="A346" s="259"/>
    </row>
    <row r="347" spans="1:1" ht="14.4">
      <c r="A347" s="259"/>
    </row>
    <row r="348" spans="1:1" ht="14.4">
      <c r="A348" s="259"/>
    </row>
    <row r="349" spans="1:1" ht="14.4">
      <c r="A349" s="259"/>
    </row>
    <row r="350" spans="1:1" ht="14.4">
      <c r="A350" s="259"/>
    </row>
    <row r="351" spans="1:1" ht="14.4">
      <c r="A351" s="259"/>
    </row>
    <row r="352" spans="1:1" ht="14.4">
      <c r="A352" s="259"/>
    </row>
    <row r="353" spans="1:1" ht="14.4">
      <c r="A353" s="259"/>
    </row>
    <row r="354" spans="1:1" ht="14.4">
      <c r="A354" s="259"/>
    </row>
    <row r="355" spans="1:1" ht="14.4">
      <c r="A355" s="259"/>
    </row>
    <row r="356" spans="1:1" ht="14.4">
      <c r="A356" s="259"/>
    </row>
    <row r="357" spans="1:1" ht="14.4">
      <c r="A357" s="259"/>
    </row>
    <row r="358" spans="1:1" ht="14.4">
      <c r="A358" s="259"/>
    </row>
    <row r="359" spans="1:1" ht="14.4">
      <c r="A359" s="259"/>
    </row>
    <row r="360" spans="1:1" ht="14.4">
      <c r="A360" s="259"/>
    </row>
    <row r="361" spans="1:1" ht="14.4">
      <c r="A361" s="259"/>
    </row>
    <row r="362" spans="1:1" ht="14.4">
      <c r="A362" s="259"/>
    </row>
    <row r="363" spans="1:1" ht="14.4">
      <c r="A363" s="259"/>
    </row>
    <row r="364" spans="1:1" ht="14.4">
      <c r="A364" s="259"/>
    </row>
    <row r="365" spans="1:1" ht="14.4">
      <c r="A365" s="259"/>
    </row>
    <row r="366" spans="1:1" ht="14.4">
      <c r="A366" s="259"/>
    </row>
    <row r="367" spans="1:1" ht="14.4">
      <c r="A367" s="259"/>
    </row>
    <row r="368" spans="1:1" ht="14.4">
      <c r="A368" s="259"/>
    </row>
    <row r="369" spans="1:1" ht="14.4">
      <c r="A369" s="259"/>
    </row>
    <row r="370" spans="1:1" ht="14.4">
      <c r="A370" s="259"/>
    </row>
    <row r="371" spans="1:1" ht="14.4">
      <c r="A371" s="259"/>
    </row>
    <row r="372" spans="1:1" ht="14.4">
      <c r="A372" s="259"/>
    </row>
    <row r="373" spans="1:1" ht="14.4">
      <c r="A373" s="259"/>
    </row>
    <row r="374" spans="1:1" ht="14.4">
      <c r="A374" s="259"/>
    </row>
    <row r="375" spans="1:1" ht="14.4">
      <c r="A375" s="259"/>
    </row>
    <row r="376" spans="1:1" ht="14.4">
      <c r="A376" s="259"/>
    </row>
    <row r="377" spans="1:1" ht="14.4">
      <c r="A377" s="259"/>
    </row>
    <row r="378" spans="1:1" ht="14.4">
      <c r="A378" s="259"/>
    </row>
    <row r="379" spans="1:1" ht="14.4">
      <c r="A379" s="259"/>
    </row>
    <row r="380" spans="1:1" ht="14.4">
      <c r="A380" s="259"/>
    </row>
    <row r="381" spans="1:1" ht="14.4">
      <c r="A381" s="259"/>
    </row>
    <row r="382" spans="1:1" ht="14.4">
      <c r="A382" s="259"/>
    </row>
    <row r="383" spans="1:1" ht="14.4">
      <c r="A383" s="259"/>
    </row>
    <row r="384" spans="1:1" ht="14.4">
      <c r="A384" s="259"/>
    </row>
    <row r="385" spans="1:1" ht="14.4">
      <c r="A385" s="259"/>
    </row>
    <row r="386" spans="1:1" ht="14.4">
      <c r="A386" s="259"/>
    </row>
    <row r="387" spans="1:1" ht="14.4">
      <c r="A387" s="259"/>
    </row>
    <row r="388" spans="1:1" ht="14.4">
      <c r="A388" s="259"/>
    </row>
    <row r="389" spans="1:1" ht="14.4">
      <c r="A389" s="259"/>
    </row>
    <row r="390" spans="1:1" ht="14.4">
      <c r="A390" s="259"/>
    </row>
    <row r="391" spans="1:1" ht="14.4">
      <c r="A391" s="259"/>
    </row>
    <row r="392" spans="1:1" ht="14.4">
      <c r="A392" s="259"/>
    </row>
    <row r="393" spans="1:1" ht="14.4">
      <c r="A393" s="259"/>
    </row>
    <row r="394" spans="1:1" ht="14.4">
      <c r="A394" s="259"/>
    </row>
    <row r="395" spans="1:1" ht="14.4">
      <c r="A395" s="259"/>
    </row>
    <row r="396" spans="1:1" ht="14.4">
      <c r="A396" s="259"/>
    </row>
    <row r="397" spans="1:1" ht="14.4">
      <c r="A397" s="259"/>
    </row>
    <row r="398" spans="1:1" ht="14.4">
      <c r="A398" s="259"/>
    </row>
    <row r="399" spans="1:1" ht="14.4">
      <c r="A399" s="259"/>
    </row>
    <row r="400" spans="1:1" ht="14.4">
      <c r="A400" s="259"/>
    </row>
    <row r="401" spans="1:1" ht="14.4">
      <c r="A401" s="259"/>
    </row>
    <row r="402" spans="1:1" ht="14.4">
      <c r="A402" s="259"/>
    </row>
    <row r="403" spans="1:1" ht="14.4">
      <c r="A403" s="259"/>
    </row>
    <row r="404" spans="1:1" ht="14.4">
      <c r="A404" s="259"/>
    </row>
    <row r="405" spans="1:1" ht="14.4">
      <c r="A405" s="259"/>
    </row>
    <row r="406" spans="1:1" ht="14.4">
      <c r="A406" s="259"/>
    </row>
    <row r="407" spans="1:1" ht="14.4">
      <c r="A407" s="259"/>
    </row>
    <row r="408" spans="1:1" ht="14.4">
      <c r="A408" s="259"/>
    </row>
    <row r="409" spans="1:1" ht="14.4">
      <c r="A409" s="259"/>
    </row>
    <row r="410" spans="1:1" ht="14.4">
      <c r="A410" s="259"/>
    </row>
    <row r="411" spans="1:1" ht="14.4">
      <c r="A411" s="259"/>
    </row>
    <row r="412" spans="1:1" ht="14.4">
      <c r="A412" s="259"/>
    </row>
    <row r="413" spans="1:1" ht="14.4">
      <c r="A413" s="259"/>
    </row>
    <row r="414" spans="1:1" ht="14.4">
      <c r="A414" s="259"/>
    </row>
    <row r="415" spans="1:1" ht="14.4">
      <c r="A415" s="259"/>
    </row>
    <row r="416" spans="1:1" ht="14.4">
      <c r="A416" s="259"/>
    </row>
    <row r="417" spans="1:1" ht="14.4">
      <c r="A417" s="259"/>
    </row>
    <row r="418" spans="1:1" ht="14.4">
      <c r="A418" s="259"/>
    </row>
    <row r="419" spans="1:1" ht="14.4">
      <c r="A419" s="259"/>
    </row>
    <row r="420" spans="1:1" ht="14.4">
      <c r="A420" s="259"/>
    </row>
    <row r="421" spans="1:1" ht="14.4">
      <c r="A421" s="259"/>
    </row>
    <row r="422" spans="1:1" ht="14.4">
      <c r="A422" s="259"/>
    </row>
    <row r="423" spans="1:1" ht="14.4">
      <c r="A423" s="259"/>
    </row>
    <row r="424" spans="1:1" ht="14.4">
      <c r="A424" s="259"/>
    </row>
    <row r="425" spans="1:1" ht="14.4">
      <c r="A425" s="259"/>
    </row>
    <row r="426" spans="1:1" ht="14.4">
      <c r="A426" s="259"/>
    </row>
    <row r="427" spans="1:1" ht="14.4">
      <c r="A427" s="259"/>
    </row>
    <row r="428" spans="1:1" ht="14.4">
      <c r="A428" s="259"/>
    </row>
    <row r="429" spans="1:1" ht="14.4">
      <c r="A429" s="259"/>
    </row>
    <row r="430" spans="1:1" ht="14.4">
      <c r="A430" s="259"/>
    </row>
    <row r="431" spans="1:1" ht="14.4">
      <c r="A431" s="259"/>
    </row>
    <row r="432" spans="1:1" ht="14.4">
      <c r="A432" s="259"/>
    </row>
    <row r="433" spans="1:1" ht="14.4">
      <c r="A433" s="259"/>
    </row>
    <row r="434" spans="1:1" ht="14.4">
      <c r="A434" s="259"/>
    </row>
    <row r="435" spans="1:1" ht="14.4">
      <c r="A435" s="259"/>
    </row>
    <row r="436" spans="1:1" ht="14.4">
      <c r="A436" s="259"/>
    </row>
    <row r="437" spans="1:1" ht="14.4">
      <c r="A437" s="259"/>
    </row>
    <row r="438" spans="1:1" ht="14.4">
      <c r="A438" s="259"/>
    </row>
    <row r="439" spans="1:1" ht="14.4">
      <c r="A439" s="259"/>
    </row>
    <row r="440" spans="1:1" ht="14.4">
      <c r="A440" s="259"/>
    </row>
    <row r="441" spans="1:1" ht="14.4">
      <c r="A441" s="259"/>
    </row>
    <row r="442" spans="1:1" ht="14.4">
      <c r="A442" s="259"/>
    </row>
    <row r="443" spans="1:1" ht="14.4">
      <c r="A443" s="259"/>
    </row>
    <row r="444" spans="1:1" ht="14.4">
      <c r="A444" s="259"/>
    </row>
    <row r="445" spans="1:1" ht="14.4">
      <c r="A445" s="259"/>
    </row>
    <row r="446" spans="1:1" ht="14.4">
      <c r="A446" s="259"/>
    </row>
    <row r="447" spans="1:1" ht="14.4">
      <c r="A447" s="259"/>
    </row>
    <row r="448" spans="1:1" ht="14.4">
      <c r="A448" s="259"/>
    </row>
    <row r="449" spans="1:1" ht="14.4">
      <c r="A449" s="259"/>
    </row>
    <row r="450" spans="1:1" ht="14.4">
      <c r="A450" s="259"/>
    </row>
    <row r="451" spans="1:1" ht="14.4">
      <c r="A451" s="259"/>
    </row>
    <row r="452" spans="1:1" ht="14.4">
      <c r="A452" s="259"/>
    </row>
    <row r="453" spans="1:1" ht="14.4">
      <c r="A453" s="259"/>
    </row>
    <row r="454" spans="1:1" ht="14.4">
      <c r="A454" s="259"/>
    </row>
    <row r="455" spans="1:1" ht="14.4">
      <c r="A455" s="259"/>
    </row>
    <row r="456" spans="1:1" ht="14.4">
      <c r="A456" s="259"/>
    </row>
    <row r="457" spans="1:1" ht="14.4">
      <c r="A457" s="259"/>
    </row>
    <row r="458" spans="1:1" ht="14.4">
      <c r="A458" s="259"/>
    </row>
    <row r="459" spans="1:1" ht="14.4">
      <c r="A459" s="259"/>
    </row>
    <row r="460" spans="1:1" ht="14.4">
      <c r="A460" s="259"/>
    </row>
    <row r="461" spans="1:1" ht="14.4">
      <c r="A461" s="259"/>
    </row>
    <row r="462" spans="1:1" ht="14.4">
      <c r="A462" s="259"/>
    </row>
    <row r="463" spans="1:1" ht="14.4">
      <c r="A463" s="259"/>
    </row>
    <row r="464" spans="1:1" ht="14.4">
      <c r="A464" s="259"/>
    </row>
    <row r="465" spans="1:1" ht="14.4">
      <c r="A465" s="259"/>
    </row>
    <row r="466" spans="1:1" ht="14.4">
      <c r="A466" s="259"/>
    </row>
    <row r="467" spans="1:1" ht="14.4">
      <c r="A467" s="259"/>
    </row>
    <row r="468" spans="1:1" ht="14.4">
      <c r="A468" s="259"/>
    </row>
    <row r="469" spans="1:1" ht="14.4">
      <c r="A469" s="259"/>
    </row>
    <row r="470" spans="1:1" ht="14.4">
      <c r="A470" s="259"/>
    </row>
    <row r="471" spans="1:1" ht="14.4">
      <c r="A471" s="259"/>
    </row>
    <row r="472" spans="1:1" ht="14.4">
      <c r="A472" s="259"/>
    </row>
    <row r="473" spans="1:1" ht="14.4">
      <c r="A473" s="259"/>
    </row>
    <row r="474" spans="1:1" ht="14.4">
      <c r="A474" s="259"/>
    </row>
    <row r="475" spans="1:1" ht="14.4">
      <c r="A475" s="259"/>
    </row>
    <row r="476" spans="1:1" ht="14.4">
      <c r="A476" s="259"/>
    </row>
    <row r="477" spans="1:1" ht="14.4">
      <c r="A477" s="259"/>
    </row>
    <row r="478" spans="1:1" ht="14.4">
      <c r="A478" s="259"/>
    </row>
    <row r="479" spans="1:1" ht="14.4">
      <c r="A479" s="259"/>
    </row>
    <row r="480" spans="1:1" ht="14.4">
      <c r="A480" s="259"/>
    </row>
    <row r="481" spans="1:1" ht="14.4">
      <c r="A481" s="259"/>
    </row>
    <row r="482" spans="1:1" ht="14.4">
      <c r="A482" s="259"/>
    </row>
    <row r="483" spans="1:1" ht="14.4">
      <c r="A483" s="259"/>
    </row>
    <row r="484" spans="1:1" ht="14.4">
      <c r="A484" s="259"/>
    </row>
    <row r="485" spans="1:1" ht="14.4">
      <c r="A485" s="259"/>
    </row>
    <row r="486" spans="1:1" ht="14.4">
      <c r="A486" s="259"/>
    </row>
    <row r="487" spans="1:1" ht="14.4">
      <c r="A487" s="259"/>
    </row>
    <row r="488" spans="1:1" ht="14.4">
      <c r="A488" s="259"/>
    </row>
    <row r="489" spans="1:1" ht="14.4">
      <c r="A489" s="259"/>
    </row>
    <row r="490" spans="1:1" ht="14.4">
      <c r="A490" s="259"/>
    </row>
    <row r="491" spans="1:1" ht="14.4">
      <c r="A491" s="259"/>
    </row>
    <row r="492" spans="1:1" ht="14.4">
      <c r="A492" s="259"/>
    </row>
    <row r="493" spans="1:1" ht="14.4">
      <c r="A493" s="259"/>
    </row>
    <row r="494" spans="1:1" ht="14.4">
      <c r="A494" s="259"/>
    </row>
    <row r="495" spans="1:1" ht="14.4">
      <c r="A495" s="259"/>
    </row>
    <row r="496" spans="1:1" ht="14.4">
      <c r="A496" s="259"/>
    </row>
    <row r="497" spans="1:1" ht="14.4">
      <c r="A497" s="259"/>
    </row>
    <row r="498" spans="1:1" ht="14.4">
      <c r="A498" s="259"/>
    </row>
    <row r="499" spans="1:1" ht="14.4">
      <c r="A499" s="259"/>
    </row>
    <row r="500" spans="1:1" ht="14.4">
      <c r="A500" s="259"/>
    </row>
    <row r="501" spans="1:1" ht="14.4">
      <c r="A501" s="259"/>
    </row>
    <row r="502" spans="1:1" ht="14.4">
      <c r="A502" s="259"/>
    </row>
    <row r="503" spans="1:1" ht="14.4">
      <c r="A503" s="259"/>
    </row>
    <row r="504" spans="1:1" ht="14.4">
      <c r="A504" s="259"/>
    </row>
    <row r="505" spans="1:1" ht="14.4">
      <c r="A505" s="259"/>
    </row>
    <row r="506" spans="1:1" ht="14.4">
      <c r="A506" s="259"/>
    </row>
    <row r="507" spans="1:1" ht="14.4">
      <c r="A507" s="259"/>
    </row>
    <row r="508" spans="1:1" ht="14.4">
      <c r="A508" s="259"/>
    </row>
    <row r="509" spans="1:1" ht="14.4">
      <c r="A509" s="259"/>
    </row>
    <row r="510" spans="1:1" ht="14.4">
      <c r="A510" s="259"/>
    </row>
    <row r="511" spans="1:1" ht="14.4">
      <c r="A511" s="259"/>
    </row>
    <row r="512" spans="1:1" ht="14.4">
      <c r="A512" s="259"/>
    </row>
    <row r="513" spans="1:1" ht="14.4">
      <c r="A513" s="259"/>
    </row>
    <row r="514" spans="1:1" ht="14.4">
      <c r="A514" s="259"/>
    </row>
    <row r="515" spans="1:1" ht="14.4">
      <c r="A515" s="259"/>
    </row>
    <row r="516" spans="1:1" ht="14.4">
      <c r="A516" s="259"/>
    </row>
    <row r="517" spans="1:1" ht="14.4">
      <c r="A517" s="259"/>
    </row>
    <row r="518" spans="1:1" ht="14.4">
      <c r="A518" s="259"/>
    </row>
    <row r="519" spans="1:1" ht="14.4">
      <c r="A519" s="259"/>
    </row>
    <row r="520" spans="1:1" ht="14.4">
      <c r="A520" s="259"/>
    </row>
    <row r="521" spans="1:1" ht="14.4">
      <c r="A521" s="259"/>
    </row>
    <row r="522" spans="1:1" ht="14.4">
      <c r="A522" s="259"/>
    </row>
    <row r="523" spans="1:1" ht="14.4">
      <c r="A523" s="259"/>
    </row>
    <row r="524" spans="1:1" ht="14.4">
      <c r="A524" s="259"/>
    </row>
    <row r="525" spans="1:1" ht="14.4">
      <c r="A525" s="259"/>
    </row>
    <row r="526" spans="1:1" ht="14.4">
      <c r="A526" s="259"/>
    </row>
    <row r="527" spans="1:1" ht="14.4">
      <c r="A527" s="259"/>
    </row>
    <row r="528" spans="1:1" ht="14.4">
      <c r="A528" s="259"/>
    </row>
    <row r="529" spans="1:1" ht="14.4">
      <c r="A529" s="259"/>
    </row>
    <row r="530" spans="1:1" ht="14.4">
      <c r="A530" s="259"/>
    </row>
    <row r="531" spans="1:1" ht="14.4">
      <c r="A531" s="259"/>
    </row>
    <row r="532" spans="1:1" ht="14.4">
      <c r="A532" s="259"/>
    </row>
    <row r="533" spans="1:1" ht="14.4">
      <c r="A533" s="259"/>
    </row>
    <row r="534" spans="1:1" ht="14.4">
      <c r="A534" s="259"/>
    </row>
    <row r="535" spans="1:1" ht="14.4">
      <c r="A535" s="259"/>
    </row>
    <row r="536" spans="1:1" ht="14.4">
      <c r="A536" s="259"/>
    </row>
    <row r="537" spans="1:1" ht="14.4">
      <c r="A537" s="259"/>
    </row>
    <row r="538" spans="1:1" ht="14.4">
      <c r="A538" s="259"/>
    </row>
    <row r="539" spans="1:1" ht="14.4">
      <c r="A539" s="259"/>
    </row>
    <row r="540" spans="1:1" ht="14.4">
      <c r="A540" s="259"/>
    </row>
    <row r="541" spans="1:1" ht="14.4">
      <c r="A541" s="259"/>
    </row>
    <row r="542" spans="1:1" ht="14.4">
      <c r="A542" s="259"/>
    </row>
    <row r="543" spans="1:1" ht="14.4">
      <c r="A543" s="259"/>
    </row>
    <row r="544" spans="1:1" ht="14.4">
      <c r="A544" s="259"/>
    </row>
    <row r="545" spans="1:1" ht="14.4">
      <c r="A545" s="259"/>
    </row>
    <row r="546" spans="1:1" ht="14.4">
      <c r="A546" s="259"/>
    </row>
    <row r="547" spans="1:1" ht="14.4">
      <c r="A547" s="259"/>
    </row>
    <row r="548" spans="1:1" ht="14.4">
      <c r="A548" s="259"/>
    </row>
    <row r="549" spans="1:1" ht="14.4">
      <c r="A549" s="259"/>
    </row>
    <row r="550" spans="1:1" ht="14.4">
      <c r="A550" s="259"/>
    </row>
    <row r="551" spans="1:1" ht="14.4">
      <c r="A551" s="259"/>
    </row>
    <row r="552" spans="1:1" ht="14.4">
      <c r="A552" s="259"/>
    </row>
    <row r="553" spans="1:1" ht="14.4">
      <c r="A553" s="259"/>
    </row>
    <row r="554" spans="1:1" ht="14.4">
      <c r="A554" s="259"/>
    </row>
    <row r="555" spans="1:1" ht="14.4">
      <c r="A555" s="259"/>
    </row>
    <row r="556" spans="1:1" ht="14.4">
      <c r="A556" s="259"/>
    </row>
    <row r="557" spans="1:1" ht="14.4">
      <c r="A557" s="259"/>
    </row>
    <row r="558" spans="1:1" ht="14.4">
      <c r="A558" s="259"/>
    </row>
    <row r="559" spans="1:1" ht="14.4">
      <c r="A559" s="259"/>
    </row>
    <row r="560" spans="1:1" ht="14.4">
      <c r="A560" s="259"/>
    </row>
    <row r="561" spans="1:1" ht="14.4">
      <c r="A561" s="259"/>
    </row>
    <row r="562" spans="1:1" ht="14.4">
      <c r="A562" s="259"/>
    </row>
    <row r="563" spans="1:1" ht="14.4">
      <c r="A563" s="259"/>
    </row>
    <row r="564" spans="1:1" ht="14.4">
      <c r="A564" s="259"/>
    </row>
    <row r="565" spans="1:1" ht="14.4">
      <c r="A565" s="259"/>
    </row>
    <row r="566" spans="1:1" ht="14.4">
      <c r="A566" s="259"/>
    </row>
    <row r="567" spans="1:1" ht="14.4">
      <c r="A567" s="259"/>
    </row>
    <row r="568" spans="1:1" ht="14.4">
      <c r="A568" s="259"/>
    </row>
    <row r="569" spans="1:1" ht="14.4">
      <c r="A569" s="259"/>
    </row>
    <row r="570" spans="1:1" ht="14.4">
      <c r="A570" s="259"/>
    </row>
    <row r="571" spans="1:1" ht="14.4">
      <c r="A571" s="259"/>
    </row>
    <row r="572" spans="1:1" ht="14.4">
      <c r="A572" s="259"/>
    </row>
    <row r="573" spans="1:1" ht="14.4">
      <c r="A573" s="259"/>
    </row>
    <row r="574" spans="1:1" ht="14.4">
      <c r="A574" s="259"/>
    </row>
    <row r="575" spans="1:1" ht="14.4">
      <c r="A575" s="259"/>
    </row>
    <row r="576" spans="1:1" ht="14.4">
      <c r="A576" s="259"/>
    </row>
    <row r="577" spans="1:1" ht="14.4">
      <c r="A577" s="259"/>
    </row>
    <row r="578" spans="1:1" ht="14.4">
      <c r="A578" s="259"/>
    </row>
    <row r="579" spans="1:1" ht="14.4">
      <c r="A579" s="259"/>
    </row>
    <row r="580" spans="1:1" ht="14.4">
      <c r="A580" s="259"/>
    </row>
    <row r="581" spans="1:1" ht="14.4">
      <c r="A581" s="259"/>
    </row>
    <row r="582" spans="1:1" ht="14.4">
      <c r="A582" s="259"/>
    </row>
    <row r="583" spans="1:1" ht="14.4">
      <c r="A583" s="259"/>
    </row>
    <row r="584" spans="1:1" ht="14.4">
      <c r="A584" s="259"/>
    </row>
    <row r="585" spans="1:1" ht="14.4">
      <c r="A585" s="259"/>
    </row>
    <row r="586" spans="1:1" ht="14.4">
      <c r="A586" s="259"/>
    </row>
    <row r="587" spans="1:1" ht="14.4">
      <c r="A587" s="259"/>
    </row>
    <row r="588" spans="1:1" ht="14.4">
      <c r="A588" s="259"/>
    </row>
    <row r="589" spans="1:1" ht="14.4">
      <c r="A589" s="259"/>
    </row>
    <row r="590" spans="1:1" ht="14.4">
      <c r="A590" s="259"/>
    </row>
    <row r="591" spans="1:1" ht="14.4">
      <c r="A591" s="259"/>
    </row>
    <row r="592" spans="1:1" ht="14.4">
      <c r="A592" s="259"/>
    </row>
    <row r="593" spans="1:1" ht="14.4">
      <c r="A593" s="259"/>
    </row>
    <row r="594" spans="1:1" ht="14.4">
      <c r="A594" s="259"/>
    </row>
    <row r="595" spans="1:1" ht="14.4">
      <c r="A595" s="259"/>
    </row>
    <row r="596" spans="1:1" ht="14.4">
      <c r="A596" s="259"/>
    </row>
    <row r="597" spans="1:1" ht="14.4">
      <c r="A597" s="259"/>
    </row>
    <row r="598" spans="1:1" ht="14.4">
      <c r="A598" s="259"/>
    </row>
    <row r="599" spans="1:1" ht="14.4">
      <c r="A599" s="259"/>
    </row>
    <row r="600" spans="1:1" ht="14.4">
      <c r="A600" s="259"/>
    </row>
    <row r="601" spans="1:1" ht="14.4">
      <c r="A601" s="259"/>
    </row>
    <row r="602" spans="1:1" ht="14.4">
      <c r="A602" s="259"/>
    </row>
    <row r="603" spans="1:1" ht="14.4">
      <c r="A603" s="259"/>
    </row>
    <row r="604" spans="1:1" ht="14.4">
      <c r="A604" s="259"/>
    </row>
    <row r="605" spans="1:1" ht="14.4">
      <c r="A605" s="259"/>
    </row>
    <row r="606" spans="1:1" ht="14.4">
      <c r="A606" s="259"/>
    </row>
    <row r="607" spans="1:1" ht="14.4">
      <c r="A607" s="259"/>
    </row>
    <row r="608" spans="1:1" ht="14.4">
      <c r="A608" s="259"/>
    </row>
    <row r="609" spans="1:1" ht="14.4">
      <c r="A609" s="259"/>
    </row>
    <row r="610" spans="1:1" ht="14.4">
      <c r="A610" s="259"/>
    </row>
    <row r="611" spans="1:1" ht="14.4">
      <c r="A611" s="259"/>
    </row>
    <row r="612" spans="1:1" ht="14.4">
      <c r="A612" s="259"/>
    </row>
    <row r="613" spans="1:1" ht="14.4">
      <c r="A613" s="259"/>
    </row>
    <row r="614" spans="1:1" ht="14.4">
      <c r="A614" s="259"/>
    </row>
    <row r="615" spans="1:1" ht="14.4">
      <c r="A615" s="259"/>
    </row>
    <row r="616" spans="1:1" ht="14.4">
      <c r="A616" s="259"/>
    </row>
    <row r="617" spans="1:1" ht="14.4">
      <c r="A617" s="259"/>
    </row>
    <row r="618" spans="1:1" ht="14.4">
      <c r="A618" s="259"/>
    </row>
    <row r="619" spans="1:1" ht="14.4">
      <c r="A619" s="259"/>
    </row>
    <row r="620" spans="1:1" ht="14.4">
      <c r="A620" s="259"/>
    </row>
    <row r="621" spans="1:1" ht="14.4">
      <c r="A621" s="259"/>
    </row>
    <row r="622" spans="1:1" ht="14.4">
      <c r="A622" s="259"/>
    </row>
    <row r="623" spans="1:1" ht="14.4">
      <c r="A623" s="259"/>
    </row>
    <row r="624" spans="1:1" ht="14.4">
      <c r="A624" s="259"/>
    </row>
    <row r="625" spans="1:1" ht="14.4">
      <c r="A625" s="259"/>
    </row>
    <row r="626" spans="1:1" ht="14.4">
      <c r="A626" s="259"/>
    </row>
    <row r="627" spans="1:1" ht="14.4">
      <c r="A627" s="259"/>
    </row>
    <row r="628" spans="1:1" ht="14.4">
      <c r="A628" s="259"/>
    </row>
    <row r="629" spans="1:1" ht="14.4">
      <c r="A629" s="259"/>
    </row>
    <row r="630" spans="1:1" ht="14.4">
      <c r="A630" s="259"/>
    </row>
    <row r="631" spans="1:1" ht="14.4">
      <c r="A631" s="259"/>
    </row>
    <row r="632" spans="1:1" ht="14.4">
      <c r="A632" s="259"/>
    </row>
    <row r="633" spans="1:1" ht="14.4">
      <c r="A633" s="259"/>
    </row>
    <row r="634" spans="1:1" ht="14.4">
      <c r="A634" s="259"/>
    </row>
    <row r="635" spans="1:1" ht="14.4">
      <c r="A635" s="259"/>
    </row>
    <row r="636" spans="1:1" ht="14.4">
      <c r="A636" s="259"/>
    </row>
    <row r="637" spans="1:1" ht="14.4">
      <c r="A637" s="259"/>
    </row>
    <row r="638" spans="1:1" ht="14.4">
      <c r="A638" s="259"/>
    </row>
    <row r="639" spans="1:1" ht="14.4">
      <c r="A639" s="259"/>
    </row>
    <row r="640" spans="1:1" ht="14.4">
      <c r="A640" s="259"/>
    </row>
    <row r="641" spans="1:1" ht="14.4">
      <c r="A641" s="259"/>
    </row>
    <row r="642" spans="1:1" ht="14.4">
      <c r="A642" s="259"/>
    </row>
    <row r="643" spans="1:1" ht="14.4">
      <c r="A643" s="259"/>
    </row>
    <row r="644" spans="1:1" ht="14.4">
      <c r="A644" s="259"/>
    </row>
    <row r="645" spans="1:1" ht="14.4">
      <c r="A645" s="259"/>
    </row>
    <row r="646" spans="1:1" ht="14.4">
      <c r="A646" s="259"/>
    </row>
    <row r="647" spans="1:1" ht="14.4">
      <c r="A647" s="259"/>
    </row>
    <row r="648" spans="1:1" ht="14.4">
      <c r="A648" s="259"/>
    </row>
    <row r="649" spans="1:1" ht="14.4">
      <c r="A649" s="259"/>
    </row>
    <row r="650" spans="1:1" ht="14.4">
      <c r="A650" s="259"/>
    </row>
    <row r="651" spans="1:1" ht="14.4">
      <c r="A651" s="259"/>
    </row>
    <row r="652" spans="1:1" ht="14.4">
      <c r="A652" s="259"/>
    </row>
    <row r="653" spans="1:1" ht="14.4">
      <c r="A653" s="259"/>
    </row>
    <row r="654" spans="1:1" ht="14.4">
      <c r="A654" s="259"/>
    </row>
    <row r="655" spans="1:1" ht="14.4">
      <c r="A655" s="259"/>
    </row>
    <row r="656" spans="1:1" ht="14.4">
      <c r="A656" s="259"/>
    </row>
    <row r="657" spans="1:1" ht="14.4">
      <c r="A657" s="259"/>
    </row>
    <row r="658" spans="1:1" ht="14.4">
      <c r="A658" s="259"/>
    </row>
    <row r="659" spans="1:1" ht="14.4">
      <c r="A659" s="259"/>
    </row>
    <row r="660" spans="1:1" ht="14.4">
      <c r="A660" s="259"/>
    </row>
    <row r="661" spans="1:1" ht="14.4">
      <c r="A661" s="259"/>
    </row>
    <row r="662" spans="1:1" ht="14.4">
      <c r="A662" s="259"/>
    </row>
    <row r="663" spans="1:1" ht="14.4">
      <c r="A663" s="259"/>
    </row>
    <row r="664" spans="1:1" ht="14.4">
      <c r="A664" s="259"/>
    </row>
    <row r="665" spans="1:1" ht="14.4">
      <c r="A665" s="259"/>
    </row>
    <row r="666" spans="1:1" ht="14.4">
      <c r="A666" s="259"/>
    </row>
    <row r="667" spans="1:1" ht="14.4">
      <c r="A667" s="259"/>
    </row>
    <row r="668" spans="1:1" ht="14.4">
      <c r="A668" s="259"/>
    </row>
    <row r="669" spans="1:1" ht="14.4">
      <c r="A669" s="259"/>
    </row>
    <row r="670" spans="1:1" ht="14.4">
      <c r="A670" s="259"/>
    </row>
    <row r="671" spans="1:1" ht="14.4">
      <c r="A671" s="259"/>
    </row>
    <row r="672" spans="1:1" ht="14.4">
      <c r="A672" s="259"/>
    </row>
    <row r="673" spans="1:1" ht="14.4">
      <c r="A673" s="259"/>
    </row>
    <row r="674" spans="1:1" ht="14.4">
      <c r="A674" s="259"/>
    </row>
    <row r="675" spans="1:1" ht="14.4">
      <c r="A675" s="259"/>
    </row>
    <row r="676" spans="1:1" ht="14.4">
      <c r="A676" s="259"/>
    </row>
    <row r="677" spans="1:1" ht="14.4">
      <c r="A677" s="259"/>
    </row>
    <row r="678" spans="1:1" ht="14.4">
      <c r="A678" s="259"/>
    </row>
    <row r="679" spans="1:1" ht="14.4">
      <c r="A679" s="259"/>
    </row>
    <row r="680" spans="1:1" ht="14.4">
      <c r="A680" s="259"/>
    </row>
    <row r="681" spans="1:1" ht="14.4">
      <c r="A681" s="259"/>
    </row>
    <row r="682" spans="1:1" ht="14.4">
      <c r="A682" s="259"/>
    </row>
    <row r="683" spans="1:1" ht="14.4">
      <c r="A683" s="259"/>
    </row>
    <row r="684" spans="1:1" ht="14.4">
      <c r="A684" s="259"/>
    </row>
    <row r="685" spans="1:1" ht="14.4">
      <c r="A685" s="259"/>
    </row>
    <row r="686" spans="1:1" ht="14.4">
      <c r="A686" s="259"/>
    </row>
    <row r="687" spans="1:1" ht="14.4">
      <c r="A687" s="259"/>
    </row>
    <row r="688" spans="1:1" ht="14.4">
      <c r="A688" s="259"/>
    </row>
    <row r="689" spans="1:1" ht="14.4">
      <c r="A689" s="259"/>
    </row>
    <row r="690" spans="1:1" ht="14.4">
      <c r="A690" s="259"/>
    </row>
    <row r="691" spans="1:1" ht="14.4">
      <c r="A691" s="259"/>
    </row>
    <row r="692" spans="1:1" ht="14.4">
      <c r="A692" s="259"/>
    </row>
    <row r="693" spans="1:1" ht="14.4">
      <c r="A693" s="259"/>
    </row>
    <row r="694" spans="1:1" ht="14.4">
      <c r="A694" s="259"/>
    </row>
    <row r="695" spans="1:1" ht="14.4">
      <c r="A695" s="259"/>
    </row>
    <row r="696" spans="1:1" ht="14.4">
      <c r="A696" s="259"/>
    </row>
    <row r="697" spans="1:1" ht="14.4">
      <c r="A697" s="259"/>
    </row>
    <row r="698" spans="1:1" ht="14.4">
      <c r="A698" s="259"/>
    </row>
    <row r="699" spans="1:1" ht="14.4">
      <c r="A699" s="259"/>
    </row>
    <row r="700" spans="1:1" ht="14.4">
      <c r="A700" s="259"/>
    </row>
    <row r="701" spans="1:1" ht="14.4">
      <c r="A701" s="259"/>
    </row>
    <row r="702" spans="1:1" ht="14.4">
      <c r="A702" s="259"/>
    </row>
    <row r="703" spans="1:1" ht="14.4">
      <c r="A703" s="259"/>
    </row>
    <row r="704" spans="1:1" ht="14.4">
      <c r="A704" s="259"/>
    </row>
    <row r="705" spans="1:1" ht="14.4">
      <c r="A705" s="259"/>
    </row>
    <row r="706" spans="1:1" ht="14.4">
      <c r="A706" s="259"/>
    </row>
    <row r="707" spans="1:1" ht="14.4">
      <c r="A707" s="259"/>
    </row>
    <row r="708" spans="1:1" ht="14.4">
      <c r="A708" s="259"/>
    </row>
    <row r="709" spans="1:1" ht="14.4">
      <c r="A709" s="259"/>
    </row>
    <row r="710" spans="1:1" ht="14.4">
      <c r="A710" s="259"/>
    </row>
    <row r="711" spans="1:1" ht="14.4">
      <c r="A711" s="259"/>
    </row>
    <row r="712" spans="1:1" ht="14.4">
      <c r="A712" s="259"/>
    </row>
    <row r="713" spans="1:1" ht="14.4">
      <c r="A713" s="259"/>
    </row>
    <row r="714" spans="1:1" ht="14.4">
      <c r="A714" s="259"/>
    </row>
    <row r="715" spans="1:1" ht="14.4">
      <c r="A715" s="259"/>
    </row>
    <row r="716" spans="1:1" ht="14.4">
      <c r="A716" s="259"/>
    </row>
    <row r="717" spans="1:1" ht="14.4">
      <c r="A717" s="259"/>
    </row>
    <row r="718" spans="1:1" ht="14.4">
      <c r="A718" s="259"/>
    </row>
    <row r="719" spans="1:1" ht="14.4">
      <c r="A719" s="259"/>
    </row>
    <row r="720" spans="1:1" ht="14.4">
      <c r="A720" s="259"/>
    </row>
    <row r="721" spans="1:1" ht="14.4">
      <c r="A721" s="259"/>
    </row>
    <row r="722" spans="1:1" ht="14.4">
      <c r="A722" s="259"/>
    </row>
    <row r="723" spans="1:1" ht="14.4">
      <c r="A723" s="259"/>
    </row>
    <row r="724" spans="1:1" ht="14.4">
      <c r="A724" s="259"/>
    </row>
    <row r="725" spans="1:1" ht="14.4">
      <c r="A725" s="259"/>
    </row>
    <row r="726" spans="1:1" ht="14.4">
      <c r="A726" s="259"/>
    </row>
    <row r="727" spans="1:1" ht="14.4">
      <c r="A727" s="259"/>
    </row>
    <row r="728" spans="1:1" ht="14.4">
      <c r="A728" s="259"/>
    </row>
    <row r="729" spans="1:1" ht="14.4">
      <c r="A729" s="259"/>
    </row>
    <row r="730" spans="1:1" ht="14.4">
      <c r="A730" s="259"/>
    </row>
    <row r="731" spans="1:1" ht="14.4">
      <c r="A731" s="259"/>
    </row>
    <row r="732" spans="1:1" ht="14.4">
      <c r="A732" s="259"/>
    </row>
    <row r="733" spans="1:1" ht="14.4">
      <c r="A733" s="259"/>
    </row>
    <row r="734" spans="1:1" ht="14.4">
      <c r="A734" s="259"/>
    </row>
    <row r="735" spans="1:1" ht="14.4">
      <c r="A735" s="259"/>
    </row>
    <row r="736" spans="1:1" ht="14.4">
      <c r="A736" s="259"/>
    </row>
    <row r="737" spans="1:1" ht="14.4">
      <c r="A737" s="259"/>
    </row>
    <row r="738" spans="1:1" ht="14.4">
      <c r="A738" s="259"/>
    </row>
    <row r="739" spans="1:1" ht="14.4">
      <c r="A739" s="259"/>
    </row>
    <row r="740" spans="1:1" ht="14.4">
      <c r="A740" s="259"/>
    </row>
    <row r="741" spans="1:1" ht="14.4">
      <c r="A741" s="259"/>
    </row>
    <row r="742" spans="1:1" ht="14.4">
      <c r="A742" s="259"/>
    </row>
    <row r="743" spans="1:1" ht="14.4">
      <c r="A743" s="259"/>
    </row>
    <row r="744" spans="1:1" ht="14.4">
      <c r="A744" s="259"/>
    </row>
    <row r="745" spans="1:1" ht="14.4">
      <c r="A745" s="259"/>
    </row>
    <row r="746" spans="1:1" ht="14.4">
      <c r="A746" s="259"/>
    </row>
    <row r="747" spans="1:1" ht="14.4">
      <c r="A747" s="259"/>
    </row>
    <row r="748" spans="1:1" ht="14.4">
      <c r="A748" s="259"/>
    </row>
    <row r="749" spans="1:1" ht="14.4">
      <c r="A749" s="259"/>
    </row>
    <row r="750" spans="1:1" ht="14.4">
      <c r="A750" s="259"/>
    </row>
    <row r="751" spans="1:1" ht="14.4">
      <c r="A751" s="259"/>
    </row>
    <row r="752" spans="1:1" ht="14.4">
      <c r="A752" s="259"/>
    </row>
    <row r="753" spans="1:1" ht="14.4">
      <c r="A753" s="259"/>
    </row>
    <row r="754" spans="1:1" ht="14.4">
      <c r="A754" s="259"/>
    </row>
    <row r="755" spans="1:1" ht="14.4">
      <c r="A755" s="259"/>
    </row>
    <row r="756" spans="1:1" ht="14.4">
      <c r="A756" s="259"/>
    </row>
    <row r="757" spans="1:1" ht="14.4">
      <c r="A757" s="259"/>
    </row>
    <row r="758" spans="1:1" ht="14.4">
      <c r="A758" s="259"/>
    </row>
    <row r="759" spans="1:1" ht="14.4">
      <c r="A759" s="259"/>
    </row>
    <row r="760" spans="1:1" ht="14.4">
      <c r="A760" s="259"/>
    </row>
    <row r="761" spans="1:1" ht="14.4">
      <c r="A761" s="259"/>
    </row>
    <row r="762" spans="1:1" ht="14.4">
      <c r="A762" s="259"/>
    </row>
    <row r="763" spans="1:1" ht="14.4">
      <c r="A763" s="259"/>
    </row>
    <row r="764" spans="1:1" ht="14.4">
      <c r="A764" s="259"/>
    </row>
    <row r="765" spans="1:1" ht="14.4">
      <c r="A765" s="259"/>
    </row>
    <row r="766" spans="1:1" ht="14.4">
      <c r="A766" s="259"/>
    </row>
    <row r="767" spans="1:1" ht="14.4">
      <c r="A767" s="259"/>
    </row>
    <row r="768" spans="1:1" ht="14.4">
      <c r="A768" s="259"/>
    </row>
    <row r="769" spans="1:1" ht="14.4">
      <c r="A769" s="259"/>
    </row>
    <row r="770" spans="1:1" ht="14.4">
      <c r="A770" s="259"/>
    </row>
    <row r="771" spans="1:1" ht="14.4">
      <c r="A771" s="259"/>
    </row>
    <row r="772" spans="1:1" ht="14.4">
      <c r="A772" s="259"/>
    </row>
    <row r="773" spans="1:1" ht="14.4">
      <c r="A773" s="259"/>
    </row>
    <row r="774" spans="1:1" ht="14.4">
      <c r="A774" s="259"/>
    </row>
    <row r="775" spans="1:1" ht="14.4">
      <c r="A775" s="259"/>
    </row>
    <row r="776" spans="1:1" ht="14.4">
      <c r="A776" s="259"/>
    </row>
    <row r="777" spans="1:1" ht="14.4">
      <c r="A777" s="259"/>
    </row>
    <row r="778" spans="1:1" ht="14.4">
      <c r="A778" s="259"/>
    </row>
    <row r="779" spans="1:1" ht="14.4">
      <c r="A779" s="259"/>
    </row>
    <row r="780" spans="1:1" ht="14.4">
      <c r="A780" s="259"/>
    </row>
    <row r="781" spans="1:1" ht="14.4">
      <c r="A781" s="259"/>
    </row>
    <row r="782" spans="1:1" ht="14.4">
      <c r="A782" s="259"/>
    </row>
    <row r="783" spans="1:1" ht="14.4">
      <c r="A783" s="259"/>
    </row>
    <row r="784" spans="1:1" ht="14.4">
      <c r="A784" s="259"/>
    </row>
    <row r="785" spans="1:1" ht="14.4">
      <c r="A785" s="259"/>
    </row>
    <row r="786" spans="1:1" ht="14.4">
      <c r="A786" s="259"/>
    </row>
    <row r="787" spans="1:1" ht="14.4">
      <c r="A787" s="259"/>
    </row>
    <row r="788" spans="1:1" ht="14.4">
      <c r="A788" s="259"/>
    </row>
    <row r="789" spans="1:1" ht="14.4">
      <c r="A789" s="259"/>
    </row>
    <row r="790" spans="1:1" ht="14.4">
      <c r="A790" s="259"/>
    </row>
    <row r="791" spans="1:1" ht="14.4">
      <c r="A791" s="259"/>
    </row>
    <row r="792" spans="1:1" ht="14.4">
      <c r="A792" s="259"/>
    </row>
    <row r="793" spans="1:1" ht="14.4">
      <c r="A793" s="259"/>
    </row>
    <row r="794" spans="1:1" ht="14.4">
      <c r="A794" s="259"/>
    </row>
    <row r="795" spans="1:1" ht="14.4">
      <c r="A795" s="259"/>
    </row>
    <row r="796" spans="1:1" ht="14.4">
      <c r="A796" s="259"/>
    </row>
    <row r="797" spans="1:1" ht="14.4">
      <c r="A797" s="259"/>
    </row>
    <row r="798" spans="1:1" ht="14.4">
      <c r="A798" s="259"/>
    </row>
    <row r="799" spans="1:1" ht="14.4">
      <c r="A799" s="259"/>
    </row>
    <row r="800" spans="1:1" ht="14.4">
      <c r="A800" s="259"/>
    </row>
    <row r="801" spans="1:1" ht="14.4">
      <c r="A801" s="259"/>
    </row>
    <row r="802" spans="1:1" ht="14.4">
      <c r="A802" s="259"/>
    </row>
    <row r="803" spans="1:1" ht="14.4">
      <c r="A803" s="259"/>
    </row>
    <row r="804" spans="1:1" ht="14.4">
      <c r="A804" s="259"/>
    </row>
    <row r="805" spans="1:1" ht="14.4">
      <c r="A805" s="259"/>
    </row>
    <row r="806" spans="1:1" ht="14.4">
      <c r="A806" s="259"/>
    </row>
    <row r="807" spans="1:1" ht="14.4">
      <c r="A807" s="259"/>
    </row>
    <row r="808" spans="1:1" ht="14.4">
      <c r="A808" s="259"/>
    </row>
    <row r="809" spans="1:1" ht="14.4">
      <c r="A809" s="259"/>
    </row>
    <row r="810" spans="1:1" ht="14.4">
      <c r="A810" s="259"/>
    </row>
    <row r="811" spans="1:1" ht="14.4">
      <c r="A811" s="259"/>
    </row>
    <row r="812" spans="1:1" ht="14.4">
      <c r="A812" s="259"/>
    </row>
    <row r="813" spans="1:1" ht="14.4">
      <c r="A813" s="259"/>
    </row>
    <row r="814" spans="1:1" ht="14.4">
      <c r="A814" s="259"/>
    </row>
    <row r="815" spans="1:1" ht="14.4">
      <c r="A815" s="259"/>
    </row>
    <row r="816" spans="1:1" ht="14.4">
      <c r="A816" s="259"/>
    </row>
    <row r="817" spans="1:1" ht="14.4">
      <c r="A817" s="259"/>
    </row>
    <row r="818" spans="1:1" ht="14.4">
      <c r="A818" s="259"/>
    </row>
    <row r="819" spans="1:1" ht="14.4">
      <c r="A819" s="259"/>
    </row>
    <row r="820" spans="1:1" ht="14.4">
      <c r="A820" s="259"/>
    </row>
    <row r="821" spans="1:1" ht="14.4">
      <c r="A821" s="259"/>
    </row>
    <row r="822" spans="1:1" ht="14.4">
      <c r="A822" s="259"/>
    </row>
    <row r="823" spans="1:1" ht="14.4">
      <c r="A823" s="259"/>
    </row>
    <row r="824" spans="1:1" ht="14.4">
      <c r="A824" s="259"/>
    </row>
    <row r="825" spans="1:1" ht="14.4">
      <c r="A825" s="259"/>
    </row>
    <row r="826" spans="1:1" ht="14.4">
      <c r="A826" s="259"/>
    </row>
    <row r="827" spans="1:1" ht="14.4">
      <c r="A827" s="259"/>
    </row>
    <row r="828" spans="1:1" ht="14.4">
      <c r="A828" s="259"/>
    </row>
    <row r="829" spans="1:1" ht="14.4">
      <c r="A829" s="259"/>
    </row>
    <row r="830" spans="1:1" ht="14.4">
      <c r="A830" s="259"/>
    </row>
    <row r="831" spans="1:1" ht="14.4">
      <c r="A831" s="259"/>
    </row>
    <row r="832" spans="1:1" ht="14.4">
      <c r="A832" s="259"/>
    </row>
    <row r="833" spans="1:1" ht="14.4">
      <c r="A833" s="259"/>
    </row>
    <row r="834" spans="1:1" ht="14.4">
      <c r="A834" s="259"/>
    </row>
    <row r="835" spans="1:1" ht="14.4">
      <c r="A835" s="259"/>
    </row>
    <row r="836" spans="1:1" ht="14.4">
      <c r="A836" s="259"/>
    </row>
    <row r="837" spans="1:1" ht="14.4">
      <c r="A837" s="259"/>
    </row>
    <row r="838" spans="1:1" ht="14.4">
      <c r="A838" s="259"/>
    </row>
    <row r="839" spans="1:1" ht="14.4">
      <c r="A839" s="259"/>
    </row>
    <row r="840" spans="1:1" ht="14.4">
      <c r="A840" s="259"/>
    </row>
    <row r="841" spans="1:1" ht="14.4">
      <c r="A841" s="259"/>
    </row>
    <row r="842" spans="1:1" ht="14.4">
      <c r="A842" s="259"/>
    </row>
    <row r="843" spans="1:1" ht="14.4">
      <c r="A843" s="259"/>
    </row>
    <row r="844" spans="1:1" ht="14.4">
      <c r="A844" s="259"/>
    </row>
    <row r="845" spans="1:1" ht="14.4">
      <c r="A845" s="259"/>
    </row>
    <row r="846" spans="1:1" ht="14.4">
      <c r="A846" s="259"/>
    </row>
    <row r="847" spans="1:1" ht="14.4">
      <c r="A847" s="259"/>
    </row>
    <row r="848" spans="1:1" ht="14.4">
      <c r="A848" s="259"/>
    </row>
    <row r="849" spans="1:1" ht="14.4">
      <c r="A849" s="259"/>
    </row>
    <row r="850" spans="1:1" ht="14.4">
      <c r="A850" s="259"/>
    </row>
    <row r="851" spans="1:1" ht="14.4">
      <c r="A851" s="259"/>
    </row>
    <row r="852" spans="1:1" ht="14.4">
      <c r="A852" s="259"/>
    </row>
    <row r="853" spans="1:1" ht="14.4">
      <c r="A853" s="259"/>
    </row>
    <row r="854" spans="1:1" ht="14.4">
      <c r="A854" s="259"/>
    </row>
    <row r="855" spans="1:1" ht="14.4">
      <c r="A855" s="259"/>
    </row>
    <row r="856" spans="1:1" ht="14.4">
      <c r="A856" s="259"/>
    </row>
    <row r="857" spans="1:1" ht="14.4">
      <c r="A857" s="259"/>
    </row>
    <row r="858" spans="1:1" ht="14.4">
      <c r="A858" s="259"/>
    </row>
    <row r="859" spans="1:1" ht="14.4">
      <c r="A859" s="259"/>
    </row>
    <row r="860" spans="1:1" ht="14.4">
      <c r="A860" s="259"/>
    </row>
    <row r="861" spans="1:1" ht="14.4">
      <c r="A861" s="259"/>
    </row>
    <row r="862" spans="1:1" ht="14.4">
      <c r="A862" s="259"/>
    </row>
    <row r="863" spans="1:1" ht="14.4">
      <c r="A863" s="259"/>
    </row>
    <row r="864" spans="1:1" ht="14.4">
      <c r="A864" s="259"/>
    </row>
    <row r="865" spans="1:1" ht="14.4">
      <c r="A865" s="259"/>
    </row>
    <row r="866" spans="1:1" ht="14.4">
      <c r="A866" s="259"/>
    </row>
    <row r="867" spans="1:1" ht="14.4">
      <c r="A867" s="259"/>
    </row>
    <row r="868" spans="1:1" ht="14.4">
      <c r="A868" s="259"/>
    </row>
    <row r="869" spans="1:1" ht="14.4">
      <c r="A869" s="259"/>
    </row>
    <row r="870" spans="1:1" ht="14.4">
      <c r="A870" s="259"/>
    </row>
    <row r="871" spans="1:1" ht="14.4">
      <c r="A871" s="259"/>
    </row>
    <row r="872" spans="1:1" ht="14.4">
      <c r="A872" s="259"/>
    </row>
    <row r="873" spans="1:1" ht="14.4">
      <c r="A873" s="259"/>
    </row>
    <row r="874" spans="1:1" ht="14.4">
      <c r="A874" s="259"/>
    </row>
    <row r="875" spans="1:1" ht="14.4">
      <c r="A875" s="259"/>
    </row>
    <row r="876" spans="1:1" ht="14.4">
      <c r="A876" s="259"/>
    </row>
    <row r="877" spans="1:1" ht="14.4">
      <c r="A877" s="259"/>
    </row>
    <row r="878" spans="1:1" ht="14.4">
      <c r="A878" s="259"/>
    </row>
    <row r="879" spans="1:1" ht="14.4">
      <c r="A879" s="259"/>
    </row>
    <row r="880" spans="1:1" ht="14.4">
      <c r="A880" s="259"/>
    </row>
    <row r="881" spans="1:1" ht="14.4">
      <c r="A881" s="259"/>
    </row>
    <row r="882" spans="1:1" ht="14.4">
      <c r="A882" s="259"/>
    </row>
    <row r="883" spans="1:1" ht="14.4">
      <c r="A883" s="259"/>
    </row>
    <row r="884" spans="1:1" ht="14.4">
      <c r="A884" s="259"/>
    </row>
    <row r="885" spans="1:1" ht="14.4">
      <c r="A885" s="259"/>
    </row>
    <row r="886" spans="1:1" ht="14.4">
      <c r="A886" s="259"/>
    </row>
    <row r="887" spans="1:1" ht="14.4">
      <c r="A887" s="259"/>
    </row>
    <row r="888" spans="1:1" ht="14.4">
      <c r="A888" s="259"/>
    </row>
    <row r="889" spans="1:1" ht="14.4">
      <c r="A889" s="259"/>
    </row>
    <row r="890" spans="1:1" ht="14.4">
      <c r="A890" s="259"/>
    </row>
    <row r="891" spans="1:1" ht="14.4">
      <c r="A891" s="259"/>
    </row>
    <row r="892" spans="1:1" ht="14.4">
      <c r="A892" s="259"/>
    </row>
    <row r="893" spans="1:1" ht="14.4">
      <c r="A893" s="259"/>
    </row>
    <row r="894" spans="1:1" ht="14.4">
      <c r="A894" s="259"/>
    </row>
    <row r="895" spans="1:1" ht="14.4">
      <c r="A895" s="259"/>
    </row>
    <row r="896" spans="1:1" ht="14.4">
      <c r="A896" s="259"/>
    </row>
    <row r="897" spans="1:1" ht="14.4">
      <c r="A897" s="259"/>
    </row>
    <row r="898" spans="1:1" ht="14.4">
      <c r="A898" s="259"/>
    </row>
    <row r="899" spans="1:1" ht="14.4">
      <c r="A899" s="259"/>
    </row>
    <row r="900" spans="1:1" ht="14.4">
      <c r="A900" s="259"/>
    </row>
    <row r="901" spans="1:1" ht="14.4">
      <c r="A901" s="259"/>
    </row>
    <row r="902" spans="1:1" ht="14.4">
      <c r="A902" s="259"/>
    </row>
    <row r="903" spans="1:1" ht="14.4">
      <c r="A903" s="259"/>
    </row>
    <row r="904" spans="1:1" ht="14.4">
      <c r="A904" s="259"/>
    </row>
    <row r="905" spans="1:1" ht="14.4">
      <c r="A905" s="259"/>
    </row>
    <row r="906" spans="1:1" ht="14.4">
      <c r="A906" s="259"/>
    </row>
    <row r="907" spans="1:1" ht="14.4">
      <c r="A907" s="259"/>
    </row>
    <row r="908" spans="1:1" ht="14.4">
      <c r="A908" s="259"/>
    </row>
    <row r="909" spans="1:1" ht="14.4">
      <c r="A909" s="259"/>
    </row>
    <row r="910" spans="1:1" ht="14.4">
      <c r="A910" s="259"/>
    </row>
    <row r="911" spans="1:1" ht="14.4">
      <c r="A911" s="259"/>
    </row>
    <row r="912" spans="1:1" ht="14.4">
      <c r="A912" s="259"/>
    </row>
    <row r="913" spans="1:1" ht="14.4">
      <c r="A913" s="259"/>
    </row>
    <row r="914" spans="1:1" ht="14.4">
      <c r="A914" s="259"/>
    </row>
    <row r="915" spans="1:1" ht="14.4">
      <c r="A915" s="259"/>
    </row>
    <row r="916" spans="1:1" ht="14.4">
      <c r="A916" s="259"/>
    </row>
    <row r="917" spans="1:1" ht="14.4">
      <c r="A917" s="259"/>
    </row>
    <row r="918" spans="1:1" ht="14.4">
      <c r="A918" s="259"/>
    </row>
    <row r="919" spans="1:1" ht="14.4">
      <c r="A919" s="259"/>
    </row>
    <row r="920" spans="1:1" ht="14.4">
      <c r="A920" s="259"/>
    </row>
    <row r="921" spans="1:1" ht="14.4">
      <c r="A921" s="259"/>
    </row>
    <row r="922" spans="1:1" ht="14.4">
      <c r="A922" s="259"/>
    </row>
    <row r="923" spans="1:1" ht="14.4">
      <c r="A923" s="259"/>
    </row>
    <row r="924" spans="1:1" ht="14.4">
      <c r="A924" s="259"/>
    </row>
    <row r="925" spans="1:1" ht="14.4">
      <c r="A925" s="259"/>
    </row>
    <row r="926" spans="1:1" ht="14.4">
      <c r="A926" s="259"/>
    </row>
    <row r="927" spans="1:1" ht="14.4">
      <c r="A927" s="259"/>
    </row>
    <row r="928" spans="1:1" ht="14.4">
      <c r="A928" s="259"/>
    </row>
    <row r="929" spans="1:1" ht="14.4">
      <c r="A929" s="259"/>
    </row>
    <row r="930" spans="1:1" ht="14.4">
      <c r="A930" s="259"/>
    </row>
    <row r="931" spans="1:1" ht="14.4">
      <c r="A931" s="259"/>
    </row>
    <row r="932" spans="1:1" ht="14.4">
      <c r="A932" s="259"/>
    </row>
    <row r="933" spans="1:1" ht="14.4">
      <c r="A933" s="259"/>
    </row>
    <row r="934" spans="1:1" ht="14.4">
      <c r="A934" s="259"/>
    </row>
    <row r="935" spans="1:1" ht="14.4">
      <c r="A935" s="259"/>
    </row>
    <row r="936" spans="1:1" ht="14.4">
      <c r="A936" s="259"/>
    </row>
    <row r="937" spans="1:1" ht="14.4">
      <c r="A937" s="259"/>
    </row>
    <row r="938" spans="1:1" ht="14.4">
      <c r="A938" s="259"/>
    </row>
    <row r="939" spans="1:1" ht="14.4">
      <c r="A939" s="259"/>
    </row>
    <row r="940" spans="1:1" ht="14.4">
      <c r="A940" s="259"/>
    </row>
    <row r="941" spans="1:1" ht="14.4">
      <c r="A941" s="259"/>
    </row>
    <row r="942" spans="1:1" ht="14.4">
      <c r="A942" s="259"/>
    </row>
    <row r="943" spans="1:1" ht="14.4">
      <c r="A943" s="259"/>
    </row>
    <row r="944" spans="1:1" ht="14.4">
      <c r="A944" s="259"/>
    </row>
    <row r="945" spans="1:1" ht="14.4">
      <c r="A945" s="259"/>
    </row>
    <row r="946" spans="1:1" ht="14.4">
      <c r="A946" s="259"/>
    </row>
    <row r="947" spans="1:1" ht="14.4">
      <c r="A947" s="259"/>
    </row>
    <row r="948" spans="1:1" ht="14.4">
      <c r="A948" s="259"/>
    </row>
    <row r="949" spans="1:1" ht="14.4">
      <c r="A949" s="259"/>
    </row>
    <row r="950" spans="1:1" ht="14.4">
      <c r="A950" s="259"/>
    </row>
    <row r="951" spans="1:1" ht="14.4">
      <c r="A951" s="259"/>
    </row>
    <row r="952" spans="1:1" ht="14.4">
      <c r="A952" s="259"/>
    </row>
    <row r="953" spans="1:1" ht="14.4">
      <c r="A953" s="259"/>
    </row>
    <row r="954" spans="1:1" ht="14.4">
      <c r="A954" s="259"/>
    </row>
    <row r="955" spans="1:1" ht="14.4">
      <c r="A955" s="259"/>
    </row>
    <row r="956" spans="1:1" ht="14.4">
      <c r="A956" s="259"/>
    </row>
    <row r="957" spans="1:1" ht="14.4">
      <c r="A957" s="259"/>
    </row>
    <row r="958" spans="1:1" ht="14.4">
      <c r="A958" s="259"/>
    </row>
    <row r="959" spans="1:1" ht="14.4">
      <c r="A959" s="259"/>
    </row>
    <row r="960" spans="1:1" ht="14.4">
      <c r="A960" s="259"/>
    </row>
    <row r="961" spans="1:1" ht="14.4">
      <c r="A961" s="259"/>
    </row>
    <row r="962" spans="1:1" ht="14.4">
      <c r="A962" s="259"/>
    </row>
    <row r="963" spans="1:1" ht="14.4">
      <c r="A963" s="259"/>
    </row>
    <row r="964" spans="1:1" ht="14.4">
      <c r="A964" s="259"/>
    </row>
    <row r="965" spans="1:1" ht="14.4">
      <c r="A965" s="259"/>
    </row>
    <row r="966" spans="1:1" ht="14.4">
      <c r="A966" s="259"/>
    </row>
    <row r="967" spans="1:1" ht="14.4">
      <c r="A967" s="259"/>
    </row>
    <row r="968" spans="1:1" ht="14.4">
      <c r="A968" s="259"/>
    </row>
    <row r="969" spans="1:1" ht="14.4">
      <c r="A969" s="259"/>
    </row>
    <row r="970" spans="1:1" ht="14.4">
      <c r="A970" s="259"/>
    </row>
    <row r="971" spans="1:1" ht="14.4">
      <c r="A971" s="259"/>
    </row>
    <row r="972" spans="1:1" ht="14.4">
      <c r="A972" s="259"/>
    </row>
    <row r="973" spans="1:1" ht="14.4">
      <c r="A973" s="259"/>
    </row>
    <row r="974" spans="1:1" ht="14.4">
      <c r="A974" s="259"/>
    </row>
    <row r="975" spans="1:1" ht="14.4">
      <c r="A975" s="259"/>
    </row>
    <row r="976" spans="1:1" ht="14.4">
      <c r="A976" s="259"/>
    </row>
    <row r="977" spans="1:1" ht="14.4">
      <c r="A977" s="259"/>
    </row>
    <row r="978" spans="1:1" ht="14.4">
      <c r="A978" s="259"/>
    </row>
    <row r="979" spans="1:1" ht="14.4">
      <c r="A979" s="259"/>
    </row>
    <row r="980" spans="1:1" ht="14.4">
      <c r="A980" s="259"/>
    </row>
    <row r="981" spans="1:1" ht="14.4">
      <c r="A981" s="259"/>
    </row>
    <row r="982" spans="1:1" ht="14.4">
      <c r="A982" s="259"/>
    </row>
    <row r="983" spans="1:1" ht="14.4">
      <c r="A983" s="259"/>
    </row>
    <row r="984" spans="1:1" ht="14.4">
      <c r="A984" s="259"/>
    </row>
    <row r="985" spans="1:1" ht="14.4">
      <c r="A985" s="259"/>
    </row>
    <row r="986" spans="1:1" ht="14.4">
      <c r="A986" s="259"/>
    </row>
    <row r="987" spans="1:1" ht="14.4">
      <c r="A987" s="259"/>
    </row>
    <row r="988" spans="1:1" ht="14.4">
      <c r="A988" s="259"/>
    </row>
    <row r="989" spans="1:1" ht="14.4">
      <c r="A989" s="259"/>
    </row>
    <row r="990" spans="1:1" ht="14.4">
      <c r="A990" s="259"/>
    </row>
    <row r="991" spans="1:1" ht="14.4">
      <c r="A991" s="259"/>
    </row>
    <row r="992" spans="1:1" ht="14.4">
      <c r="A992" s="259"/>
    </row>
    <row r="993" spans="1:1" ht="14.4">
      <c r="A993" s="259"/>
    </row>
    <row r="994" spans="1:1" ht="14.4">
      <c r="A994" s="259"/>
    </row>
    <row r="995" spans="1:1" ht="14.4">
      <c r="A995" s="259"/>
    </row>
    <row r="996" spans="1:1" ht="14.4">
      <c r="A996" s="259"/>
    </row>
    <row r="997" spans="1:1" ht="14.4">
      <c r="A997" s="259"/>
    </row>
    <row r="998" spans="1:1" ht="14.4">
      <c r="A998" s="259"/>
    </row>
    <row r="999" spans="1:1" ht="14.4">
      <c r="A999" s="259"/>
    </row>
    <row r="1000" spans="1:1" ht="14.4">
      <c r="A1000" s="259"/>
    </row>
    <row r="1001" spans="1:1" ht="14.4">
      <c r="A1001" s="259"/>
    </row>
    <row r="1002" spans="1:1" ht="14.4">
      <c r="A1002" s="259"/>
    </row>
    <row r="1003" spans="1:1" ht="14.4">
      <c r="A1003" s="259"/>
    </row>
    <row r="1004" spans="1:1" ht="14.4">
      <c r="A1004" s="259"/>
    </row>
    <row r="1005" spans="1:1" ht="14.4">
      <c r="A1005" s="259"/>
    </row>
    <row r="1006" spans="1:1" ht="14.4">
      <c r="A1006" s="259"/>
    </row>
    <row r="1007" spans="1:1" ht="14.4">
      <c r="A1007" s="259"/>
    </row>
    <row r="1008" spans="1:1" ht="14.4">
      <c r="A1008" s="259"/>
    </row>
    <row r="1009" spans="1:1" ht="14.4">
      <c r="A1009" s="259"/>
    </row>
    <row r="1010" spans="1:1" ht="14.4">
      <c r="A1010" s="259"/>
    </row>
    <row r="1011" spans="1:1" ht="14.4">
      <c r="A1011" s="259"/>
    </row>
    <row r="1012" spans="1:1" ht="14.4">
      <c r="A1012" s="259"/>
    </row>
    <row r="1013" spans="1:1" ht="14.4">
      <c r="A1013" s="259"/>
    </row>
    <row r="1014" spans="1:1" ht="14.4">
      <c r="A1014" s="259"/>
    </row>
    <row r="1015" spans="1:1" ht="14.4">
      <c r="A1015" s="259"/>
    </row>
    <row r="1016" spans="1:1" ht="14.4">
      <c r="A1016" s="259"/>
    </row>
    <row r="1017" spans="1:1" ht="14.4">
      <c r="A1017" s="259"/>
    </row>
    <row r="1018" spans="1:1" ht="14.4">
      <c r="A1018" s="259"/>
    </row>
    <row r="1019" spans="1:1" ht="14.4">
      <c r="A1019" s="259"/>
    </row>
    <row r="1020" spans="1:1" ht="14.4">
      <c r="A1020" s="259"/>
    </row>
    <row r="1021" spans="1:1" ht="14.4">
      <c r="A1021" s="259"/>
    </row>
    <row r="1022" spans="1:1" ht="14.4">
      <c r="A1022" s="259"/>
    </row>
    <row r="1023" spans="1:1" ht="14.4">
      <c r="A1023" s="259"/>
    </row>
    <row r="1024" spans="1:1" ht="14.4">
      <c r="A1024" s="259"/>
    </row>
    <row r="1025" spans="1:1" ht="14.4">
      <c r="A1025" s="259"/>
    </row>
    <row r="1026" spans="1:1" ht="14.4">
      <c r="A1026" s="259"/>
    </row>
    <row r="1027" spans="1:1" ht="14.4">
      <c r="A1027" s="259"/>
    </row>
    <row r="1028" spans="1:1" ht="14.4">
      <c r="A1028" s="259"/>
    </row>
    <row r="1029" spans="1:1" ht="14.4">
      <c r="A1029" s="259"/>
    </row>
    <row r="1030" spans="1:1" ht="14.4">
      <c r="A1030" s="259"/>
    </row>
    <row r="1031" spans="1:1" ht="14.4">
      <c r="A1031" s="259"/>
    </row>
    <row r="1032" spans="1:1" ht="14.4">
      <c r="A1032" s="259"/>
    </row>
    <row r="1033" spans="1:1" ht="14.4">
      <c r="A1033" s="259"/>
    </row>
    <row r="1034" spans="1:1" ht="14.4">
      <c r="A1034" s="259"/>
    </row>
    <row r="1035" spans="1:1" ht="14.4">
      <c r="A1035" s="259"/>
    </row>
    <row r="1036" spans="1:1" ht="14.4">
      <c r="A1036" s="259"/>
    </row>
    <row r="1037" spans="1:1" ht="14.4">
      <c r="A1037" s="259"/>
    </row>
    <row r="1038" spans="1:1" ht="14.4">
      <c r="A1038" s="259"/>
    </row>
    <row r="1039" spans="1:1" ht="14.4">
      <c r="A1039" s="259"/>
    </row>
    <row r="1040" spans="1:1" ht="14.4">
      <c r="A1040" s="259"/>
    </row>
    <row r="1041" spans="1:1" ht="14.4">
      <c r="A1041" s="259"/>
    </row>
    <row r="1042" spans="1:1" ht="14.4">
      <c r="A1042" s="259"/>
    </row>
  </sheetData>
  <sheetProtection password="D2CD" sheet="1" objects="1" scenarios="1"/>
  <mergeCells count="22">
    <mergeCell ref="C6:C12"/>
    <mergeCell ref="A6:A12"/>
    <mergeCell ref="C33:C34"/>
    <mergeCell ref="C16:C23"/>
    <mergeCell ref="C31:C32"/>
    <mergeCell ref="A13:A15"/>
    <mergeCell ref="A33:A34"/>
    <mergeCell ref="A31:A32"/>
    <mergeCell ref="C13:C15"/>
    <mergeCell ref="A24:A27"/>
    <mergeCell ref="A16:A23"/>
    <mergeCell ref="C35:C39"/>
    <mergeCell ref="C46:C49"/>
    <mergeCell ref="C50:C57"/>
    <mergeCell ref="C24:C27"/>
    <mergeCell ref="C29:C30"/>
    <mergeCell ref="C41:C45"/>
    <mergeCell ref="A50:A57"/>
    <mergeCell ref="A46:A49"/>
    <mergeCell ref="A29:A30"/>
    <mergeCell ref="A35:A39"/>
    <mergeCell ref="A41:A4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3"/>
  <sheetViews>
    <sheetView workbookViewId="0">
      <pane xSplit="1" ySplit="1" topLeftCell="B2" activePane="bottomRight" state="frozen"/>
      <selection pane="topRight" activeCell="B1" sqref="B1"/>
      <selection pane="bottomLeft" activeCell="A2" sqref="A2"/>
      <selection pane="bottomRight"/>
    </sheetView>
  </sheetViews>
  <sheetFormatPr defaultColWidth="14.44140625" defaultRowHeight="15.75" customHeight="1"/>
  <cols>
    <col min="1" max="1" width="28" bestFit="1" customWidth="1"/>
    <col min="3" max="3" width="23.33203125" customWidth="1"/>
    <col min="6" max="6" width="33.33203125" customWidth="1"/>
    <col min="11" max="11" width="22.6640625" customWidth="1"/>
    <col min="12" max="12" width="25.33203125" customWidth="1"/>
    <col min="14" max="14" width="15.44140625" customWidth="1"/>
    <col min="15" max="15" width="61.6640625" customWidth="1"/>
    <col min="17" max="17" width="28.33203125" customWidth="1"/>
    <col min="20" max="20" width="25.33203125" customWidth="1"/>
  </cols>
  <sheetData>
    <row r="1" spans="1:22" s="73" customFormat="1" ht="92.4">
      <c r="A1" s="68" t="s">
        <v>0</v>
      </c>
      <c r="B1" s="68" t="s">
        <v>2</v>
      </c>
      <c r="C1" s="68" t="s">
        <v>3</v>
      </c>
      <c r="D1" s="68" t="s">
        <v>4</v>
      </c>
      <c r="E1" s="68" t="s">
        <v>2084</v>
      </c>
      <c r="F1" s="68" t="s">
        <v>6</v>
      </c>
      <c r="G1" s="68" t="s">
        <v>16</v>
      </c>
      <c r="H1" s="68" t="s">
        <v>8</v>
      </c>
      <c r="I1" s="68" t="s">
        <v>9</v>
      </c>
      <c r="J1" s="68" t="s">
        <v>10</v>
      </c>
      <c r="K1" s="68" t="s">
        <v>2085</v>
      </c>
      <c r="L1" s="68" t="s">
        <v>11</v>
      </c>
      <c r="M1" s="68" t="s">
        <v>17</v>
      </c>
      <c r="N1" s="68" t="s">
        <v>13</v>
      </c>
      <c r="O1" s="69" t="s">
        <v>18</v>
      </c>
      <c r="P1" s="70" t="s">
        <v>20</v>
      </c>
      <c r="Q1" s="71" t="s">
        <v>21</v>
      </c>
      <c r="R1" s="71" t="s">
        <v>23</v>
      </c>
      <c r="S1" s="71" t="s">
        <v>24</v>
      </c>
      <c r="T1" s="71" t="s">
        <v>25</v>
      </c>
      <c r="U1" s="72"/>
      <c r="V1" s="72"/>
    </row>
    <row r="2" spans="1:22" s="139" customFormat="1" ht="12.75" customHeight="1">
      <c r="A2" s="136" t="s">
        <v>26</v>
      </c>
      <c r="B2" s="136" t="s">
        <v>28</v>
      </c>
      <c r="C2" s="136" t="s">
        <v>29</v>
      </c>
      <c r="D2" s="136" t="s">
        <v>30</v>
      </c>
      <c r="E2" s="136" t="s">
        <v>31</v>
      </c>
      <c r="F2" s="47" t="s">
        <v>2242</v>
      </c>
      <c r="G2" s="139" t="s">
        <v>34</v>
      </c>
      <c r="H2" s="136" t="s">
        <v>33</v>
      </c>
      <c r="I2" s="136" t="s">
        <v>37</v>
      </c>
      <c r="J2" s="139" t="s">
        <v>34</v>
      </c>
      <c r="K2" s="141" t="s">
        <v>38</v>
      </c>
      <c r="L2" s="136" t="s">
        <v>47</v>
      </c>
      <c r="M2" s="136" t="s">
        <v>41</v>
      </c>
      <c r="N2" s="136" t="s">
        <v>51</v>
      </c>
      <c r="O2" s="157" t="s">
        <v>60</v>
      </c>
      <c r="P2" s="112" t="s">
        <v>68</v>
      </c>
      <c r="Q2" s="120"/>
      <c r="R2" s="158"/>
      <c r="S2" s="158"/>
      <c r="T2" s="158"/>
    </row>
    <row r="3" spans="1:22" s="139" customFormat="1" ht="12.75" customHeight="1">
      <c r="A3" s="136" t="s">
        <v>26</v>
      </c>
      <c r="B3" s="112" t="s">
        <v>28</v>
      </c>
      <c r="C3" s="112" t="s">
        <v>77</v>
      </c>
      <c r="D3" s="112" t="s">
        <v>30</v>
      </c>
      <c r="E3" s="112" t="s">
        <v>78</v>
      </c>
      <c r="F3" s="47" t="s">
        <v>2272</v>
      </c>
      <c r="G3" s="112" t="s">
        <v>33</v>
      </c>
      <c r="H3" s="112" t="s">
        <v>34</v>
      </c>
      <c r="I3" s="112" t="s">
        <v>37</v>
      </c>
      <c r="J3" s="112" t="s">
        <v>33</v>
      </c>
      <c r="K3" s="141" t="s">
        <v>38</v>
      </c>
      <c r="L3" s="136" t="s">
        <v>47</v>
      </c>
      <c r="M3" s="136" t="s">
        <v>41</v>
      </c>
      <c r="N3" s="112" t="s">
        <v>51</v>
      </c>
      <c r="O3" s="159" t="s">
        <v>82</v>
      </c>
      <c r="P3" s="112" t="s">
        <v>98</v>
      </c>
      <c r="Q3" s="160" t="s">
        <v>99</v>
      </c>
      <c r="R3" s="160">
        <v>61017</v>
      </c>
      <c r="S3" s="160" t="s">
        <v>103</v>
      </c>
      <c r="T3" s="152" t="s">
        <v>104</v>
      </c>
    </row>
    <row r="4" spans="1:22" s="139" customFormat="1" ht="12.75" customHeight="1">
      <c r="A4" s="136" t="s">
        <v>26</v>
      </c>
      <c r="B4" s="112" t="s">
        <v>28</v>
      </c>
      <c r="C4" s="112" t="s">
        <v>77</v>
      </c>
      <c r="D4" s="112" t="s">
        <v>30</v>
      </c>
      <c r="E4" s="112" t="s">
        <v>83</v>
      </c>
      <c r="F4" s="47" t="s">
        <v>2185</v>
      </c>
      <c r="G4" s="112" t="s">
        <v>33</v>
      </c>
      <c r="H4" s="112" t="s">
        <v>34</v>
      </c>
      <c r="I4" s="112" t="s">
        <v>37</v>
      </c>
      <c r="J4" s="112" t="s">
        <v>33</v>
      </c>
      <c r="K4" s="141" t="s">
        <v>38</v>
      </c>
      <c r="L4" s="136" t="s">
        <v>47</v>
      </c>
      <c r="M4" s="136" t="s">
        <v>41</v>
      </c>
      <c r="N4" s="112" t="s">
        <v>51</v>
      </c>
      <c r="O4" s="159" t="s">
        <v>82</v>
      </c>
      <c r="P4" s="112" t="s">
        <v>98</v>
      </c>
      <c r="Q4" s="160" t="s">
        <v>111</v>
      </c>
      <c r="R4" s="160">
        <v>61017</v>
      </c>
      <c r="S4" s="160" t="s">
        <v>114</v>
      </c>
      <c r="T4" s="152" t="s">
        <v>115</v>
      </c>
    </row>
    <row r="5" spans="1:22" s="139" customFormat="1" ht="12.75" customHeight="1">
      <c r="A5" s="136" t="s">
        <v>26</v>
      </c>
      <c r="B5" s="112" t="s">
        <v>28</v>
      </c>
      <c r="C5" s="47" t="s">
        <v>374</v>
      </c>
      <c r="D5" s="112" t="s">
        <v>30</v>
      </c>
      <c r="E5" s="112" t="s">
        <v>78</v>
      </c>
      <c r="F5" s="47" t="s">
        <v>2201</v>
      </c>
      <c r="G5" s="112" t="s">
        <v>33</v>
      </c>
      <c r="H5" s="112" t="s">
        <v>34</v>
      </c>
      <c r="I5" s="112" t="s">
        <v>37</v>
      </c>
      <c r="J5" s="112" t="s">
        <v>33</v>
      </c>
      <c r="K5" s="141" t="s">
        <v>38</v>
      </c>
      <c r="L5" s="136" t="s">
        <v>47</v>
      </c>
      <c r="M5" s="136" t="s">
        <v>41</v>
      </c>
      <c r="N5" s="112" t="s">
        <v>119</v>
      </c>
      <c r="O5" s="159" t="s">
        <v>82</v>
      </c>
      <c r="P5" s="112" t="s">
        <v>98</v>
      </c>
      <c r="Q5" s="160" t="s">
        <v>124</v>
      </c>
      <c r="R5" s="160">
        <v>61017</v>
      </c>
      <c r="S5" s="160" t="s">
        <v>125</v>
      </c>
      <c r="T5" s="160" t="s">
        <v>126</v>
      </c>
      <c r="U5" s="49"/>
      <c r="V5" s="49"/>
    </row>
    <row r="6" spans="1:22" s="139" customFormat="1" ht="12.75" customHeight="1">
      <c r="A6" s="136" t="s">
        <v>26</v>
      </c>
      <c r="B6" s="112" t="s">
        <v>28</v>
      </c>
      <c r="C6" s="112" t="s">
        <v>93</v>
      </c>
      <c r="D6" s="112" t="s">
        <v>30</v>
      </c>
      <c r="E6" s="112" t="s">
        <v>78</v>
      </c>
      <c r="F6" s="47" t="s">
        <v>2273</v>
      </c>
      <c r="G6" s="112" t="s">
        <v>33</v>
      </c>
      <c r="H6" s="112" t="s">
        <v>34</v>
      </c>
      <c r="I6" s="112" t="s">
        <v>37</v>
      </c>
      <c r="J6" s="112" t="s">
        <v>33</v>
      </c>
      <c r="K6" s="141" t="s">
        <v>38</v>
      </c>
      <c r="L6" s="136" t="s">
        <v>47</v>
      </c>
      <c r="M6" s="136" t="s">
        <v>41</v>
      </c>
      <c r="N6" s="112" t="s">
        <v>119</v>
      </c>
      <c r="O6" s="159" t="s">
        <v>82</v>
      </c>
      <c r="P6" s="112" t="s">
        <v>98</v>
      </c>
      <c r="Q6" s="160" t="s">
        <v>137</v>
      </c>
      <c r="R6" s="160">
        <v>61017</v>
      </c>
      <c r="S6" s="160" t="s">
        <v>114</v>
      </c>
      <c r="T6" s="160">
        <v>722304273767</v>
      </c>
      <c r="U6" s="49"/>
      <c r="V6" s="49"/>
    </row>
    <row r="7" spans="1:22" s="139" customFormat="1" ht="12.75" customHeight="1">
      <c r="A7" s="136" t="s">
        <v>26</v>
      </c>
      <c r="B7" s="112" t="s">
        <v>28</v>
      </c>
      <c r="C7" s="112" t="s">
        <v>93</v>
      </c>
      <c r="D7" s="112" t="s">
        <v>140</v>
      </c>
      <c r="E7" s="112" t="s">
        <v>78</v>
      </c>
      <c r="F7" s="47" t="s">
        <v>2219</v>
      </c>
      <c r="G7" s="112" t="s">
        <v>33</v>
      </c>
      <c r="H7" s="112" t="s">
        <v>34</v>
      </c>
      <c r="I7" s="112" t="s">
        <v>37</v>
      </c>
      <c r="J7" s="112" t="s">
        <v>33</v>
      </c>
      <c r="K7" s="141" t="s">
        <v>38</v>
      </c>
      <c r="L7" s="136" t="s">
        <v>47</v>
      </c>
      <c r="M7" s="136" t="s">
        <v>41</v>
      </c>
      <c r="N7" s="112" t="s">
        <v>119</v>
      </c>
      <c r="O7" s="159" t="s">
        <v>82</v>
      </c>
      <c r="P7" s="112" t="s">
        <v>98</v>
      </c>
      <c r="Q7" s="160" t="s">
        <v>153</v>
      </c>
      <c r="R7" s="160">
        <v>61017</v>
      </c>
      <c r="S7" s="160" t="s">
        <v>114</v>
      </c>
      <c r="T7" s="160" t="s">
        <v>156</v>
      </c>
    </row>
    <row r="8" spans="1:22" s="139" customFormat="1" ht="12.75" customHeight="1">
      <c r="A8" s="136" t="s">
        <v>26</v>
      </c>
      <c r="B8" s="112" t="s">
        <v>28</v>
      </c>
      <c r="C8" s="112" t="s">
        <v>158</v>
      </c>
      <c r="D8" s="112" t="s">
        <v>30</v>
      </c>
      <c r="E8" s="112" t="s">
        <v>78</v>
      </c>
      <c r="F8" s="47" t="s">
        <v>2206</v>
      </c>
      <c r="G8" s="112" t="s">
        <v>33</v>
      </c>
      <c r="H8" s="112" t="s">
        <v>34</v>
      </c>
      <c r="I8" s="112" t="s">
        <v>37</v>
      </c>
      <c r="J8" s="112" t="s">
        <v>33</v>
      </c>
      <c r="K8" s="141" t="s">
        <v>38</v>
      </c>
      <c r="L8" s="136" t="s">
        <v>47</v>
      </c>
      <c r="M8" s="136" t="s">
        <v>41</v>
      </c>
      <c r="N8" s="112" t="s">
        <v>161</v>
      </c>
      <c r="O8" s="159" t="s">
        <v>82</v>
      </c>
      <c r="P8" s="112" t="s">
        <v>98</v>
      </c>
      <c r="Q8" s="160" t="s">
        <v>164</v>
      </c>
      <c r="R8" s="160">
        <v>61017</v>
      </c>
      <c r="S8" s="160" t="s">
        <v>114</v>
      </c>
      <c r="T8" s="152">
        <v>722304031640</v>
      </c>
    </row>
    <row r="9" spans="1:22" s="139" customFormat="1" ht="12.75" customHeight="1">
      <c r="A9" s="136" t="s">
        <v>26</v>
      </c>
      <c r="B9" s="112" t="s">
        <v>28</v>
      </c>
      <c r="C9" s="112" t="s">
        <v>158</v>
      </c>
      <c r="D9" s="112" t="s">
        <v>30</v>
      </c>
      <c r="E9" s="112" t="s">
        <v>78</v>
      </c>
      <c r="F9" s="47" t="s">
        <v>2206</v>
      </c>
      <c r="G9" s="112" t="s">
        <v>33</v>
      </c>
      <c r="H9" s="112" t="s">
        <v>34</v>
      </c>
      <c r="I9" s="112" t="s">
        <v>37</v>
      </c>
      <c r="J9" s="112" t="s">
        <v>33</v>
      </c>
      <c r="K9" s="141" t="s">
        <v>38</v>
      </c>
      <c r="L9" s="136" t="s">
        <v>47</v>
      </c>
      <c r="M9" s="136" t="s">
        <v>41</v>
      </c>
      <c r="N9" s="112" t="s">
        <v>119</v>
      </c>
      <c r="O9" s="159" t="s">
        <v>82</v>
      </c>
      <c r="P9" s="112" t="s">
        <v>98</v>
      </c>
      <c r="Q9" s="160" t="s">
        <v>170</v>
      </c>
      <c r="R9" s="160">
        <v>61017</v>
      </c>
      <c r="S9" s="160" t="s">
        <v>114</v>
      </c>
      <c r="T9" s="160">
        <v>722304235536</v>
      </c>
      <c r="U9" s="49"/>
      <c r="V9" s="49"/>
    </row>
    <row r="10" spans="1:22" s="139" customFormat="1" ht="12.75" customHeight="1">
      <c r="A10" s="136" t="s">
        <v>26</v>
      </c>
      <c r="B10" s="112" t="s">
        <v>28</v>
      </c>
      <c r="C10" s="112" t="s">
        <v>171</v>
      </c>
      <c r="D10" s="112" t="s">
        <v>30</v>
      </c>
      <c r="E10" s="112" t="s">
        <v>78</v>
      </c>
      <c r="F10" s="47" t="s">
        <v>2207</v>
      </c>
      <c r="G10" s="112" t="s">
        <v>33</v>
      </c>
      <c r="H10" s="112" t="s">
        <v>34</v>
      </c>
      <c r="I10" s="112" t="s">
        <v>37</v>
      </c>
      <c r="J10" s="112" t="s">
        <v>33</v>
      </c>
      <c r="K10" s="141" t="s">
        <v>38</v>
      </c>
      <c r="L10" s="136" t="s">
        <v>47</v>
      </c>
      <c r="M10" s="136" t="s">
        <v>41</v>
      </c>
      <c r="N10" s="112" t="s">
        <v>119</v>
      </c>
      <c r="O10" s="159" t="s">
        <v>82</v>
      </c>
      <c r="P10" s="112" t="s">
        <v>98</v>
      </c>
      <c r="Q10" s="152" t="s">
        <v>174</v>
      </c>
      <c r="R10" s="152">
        <v>61017</v>
      </c>
      <c r="S10" s="152" t="s">
        <v>177</v>
      </c>
      <c r="T10" s="152">
        <v>722304239107</v>
      </c>
    </row>
    <row r="11" spans="1:22" s="139" customFormat="1" ht="12.75" customHeight="1">
      <c r="A11" s="136" t="s">
        <v>26</v>
      </c>
      <c r="B11" s="112" t="s">
        <v>28</v>
      </c>
      <c r="C11" s="112" t="s">
        <v>179</v>
      </c>
      <c r="D11" s="112" t="s">
        <v>30</v>
      </c>
      <c r="E11" s="112" t="s">
        <v>78</v>
      </c>
      <c r="F11" s="47" t="s">
        <v>2202</v>
      </c>
      <c r="G11" s="112" t="s">
        <v>33</v>
      </c>
      <c r="H11" s="112" t="s">
        <v>34</v>
      </c>
      <c r="I11" s="112" t="s">
        <v>37</v>
      </c>
      <c r="J11" s="112" t="s">
        <v>33</v>
      </c>
      <c r="K11" s="141" t="s">
        <v>38</v>
      </c>
      <c r="L11" s="136" t="s">
        <v>47</v>
      </c>
      <c r="M11" s="136" t="s">
        <v>41</v>
      </c>
      <c r="N11" s="112" t="s">
        <v>161</v>
      </c>
      <c r="O11" s="159" t="s">
        <v>82</v>
      </c>
      <c r="P11" s="112" t="s">
        <v>98</v>
      </c>
      <c r="Q11" s="160" t="s">
        <v>181</v>
      </c>
      <c r="R11" s="160">
        <v>61017</v>
      </c>
      <c r="S11" s="160" t="s">
        <v>103</v>
      </c>
      <c r="T11" s="160" t="s">
        <v>182</v>
      </c>
    </row>
    <row r="12" spans="1:22" s="139" customFormat="1" ht="12.75" customHeight="1">
      <c r="A12" s="136" t="s">
        <v>26</v>
      </c>
      <c r="B12" s="112" t="s">
        <v>28</v>
      </c>
      <c r="C12" s="112" t="s">
        <v>162</v>
      </c>
      <c r="D12" s="112" t="s">
        <v>30</v>
      </c>
      <c r="E12" s="112" t="s">
        <v>78</v>
      </c>
      <c r="F12" s="47" t="s">
        <v>2204</v>
      </c>
      <c r="G12" s="112" t="s">
        <v>33</v>
      </c>
      <c r="H12" s="112" t="s">
        <v>34</v>
      </c>
      <c r="I12" s="112" t="s">
        <v>37</v>
      </c>
      <c r="J12" s="112" t="s">
        <v>33</v>
      </c>
      <c r="K12" s="141" t="s">
        <v>38</v>
      </c>
      <c r="L12" s="136" t="s">
        <v>47</v>
      </c>
      <c r="M12" s="136" t="s">
        <v>41</v>
      </c>
      <c r="N12" s="112" t="s">
        <v>119</v>
      </c>
      <c r="O12" s="159" t="s">
        <v>82</v>
      </c>
      <c r="P12" s="112" t="s">
        <v>98</v>
      </c>
      <c r="Q12" s="160" t="s">
        <v>184</v>
      </c>
      <c r="R12" s="160">
        <v>61017</v>
      </c>
      <c r="S12" s="160" t="s">
        <v>125</v>
      </c>
      <c r="T12" s="160" t="s">
        <v>185</v>
      </c>
    </row>
    <row r="13" spans="1:22" s="139" customFormat="1" ht="12.75" customHeight="1">
      <c r="A13" s="136" t="s">
        <v>26</v>
      </c>
      <c r="B13" s="112" t="s">
        <v>28</v>
      </c>
      <c r="C13" s="112" t="s">
        <v>162</v>
      </c>
      <c r="D13" s="112" t="s">
        <v>30</v>
      </c>
      <c r="E13" s="112" t="s">
        <v>78</v>
      </c>
      <c r="F13" s="47" t="s">
        <v>2204</v>
      </c>
      <c r="G13" s="112" t="s">
        <v>33</v>
      </c>
      <c r="H13" s="112" t="s">
        <v>34</v>
      </c>
      <c r="I13" s="112" t="s">
        <v>37</v>
      </c>
      <c r="J13" s="112" t="s">
        <v>33</v>
      </c>
      <c r="K13" s="141" t="s">
        <v>38</v>
      </c>
      <c r="L13" s="136" t="s">
        <v>47</v>
      </c>
      <c r="M13" s="136" t="s">
        <v>41</v>
      </c>
      <c r="N13" s="112" t="s">
        <v>161</v>
      </c>
      <c r="O13" s="159" t="s">
        <v>82</v>
      </c>
      <c r="P13" s="112" t="s">
        <v>98</v>
      </c>
      <c r="Q13" s="160" t="s">
        <v>187</v>
      </c>
      <c r="R13" s="152">
        <v>61017</v>
      </c>
      <c r="S13" s="160" t="s">
        <v>103</v>
      </c>
      <c r="T13" s="160" t="s">
        <v>189</v>
      </c>
    </row>
    <row r="14" spans="1:22" s="139" customFormat="1" ht="12.75" customHeight="1">
      <c r="A14" s="136" t="s">
        <v>26</v>
      </c>
      <c r="B14" s="112" t="s">
        <v>28</v>
      </c>
      <c r="C14" s="112" t="s">
        <v>149</v>
      </c>
      <c r="D14" s="112" t="s">
        <v>41</v>
      </c>
      <c r="E14" s="112" t="s">
        <v>78</v>
      </c>
      <c r="F14" s="47" t="s">
        <v>2200</v>
      </c>
      <c r="G14" s="112" t="s">
        <v>33</v>
      </c>
      <c r="H14" s="112" t="s">
        <v>34</v>
      </c>
      <c r="I14" s="112" t="s">
        <v>37</v>
      </c>
      <c r="J14" s="112" t="s">
        <v>33</v>
      </c>
      <c r="K14" s="141" t="s">
        <v>38</v>
      </c>
      <c r="L14" s="136" t="s">
        <v>47</v>
      </c>
      <c r="M14" s="136" t="s">
        <v>41</v>
      </c>
      <c r="N14" s="112" t="s">
        <v>119</v>
      </c>
      <c r="O14" s="159" t="s">
        <v>82</v>
      </c>
      <c r="P14" s="112" t="s">
        <v>98</v>
      </c>
      <c r="Q14" s="160" t="s">
        <v>190</v>
      </c>
      <c r="R14" s="152">
        <v>61017</v>
      </c>
      <c r="S14" s="160" t="s">
        <v>114</v>
      </c>
      <c r="T14" s="152">
        <v>722304275860</v>
      </c>
    </row>
    <row r="15" spans="1:22" s="139" customFormat="1" ht="12.75" customHeight="1">
      <c r="A15" s="136" t="s">
        <v>26</v>
      </c>
      <c r="B15" s="112" t="s">
        <v>28</v>
      </c>
      <c r="C15" s="112" t="s">
        <v>191</v>
      </c>
      <c r="D15" s="112" t="s">
        <v>192</v>
      </c>
      <c r="E15" s="112" t="s">
        <v>78</v>
      </c>
      <c r="F15" s="47" t="s">
        <v>2220</v>
      </c>
      <c r="G15" s="112" t="s">
        <v>33</v>
      </c>
      <c r="H15" s="112" t="s">
        <v>34</v>
      </c>
      <c r="I15" s="112" t="s">
        <v>37</v>
      </c>
      <c r="J15" s="112" t="s">
        <v>33</v>
      </c>
      <c r="K15" s="141" t="s">
        <v>38</v>
      </c>
      <c r="L15" s="136" t="s">
        <v>47</v>
      </c>
      <c r="M15" s="136" t="s">
        <v>41</v>
      </c>
      <c r="N15" s="112" t="s">
        <v>119</v>
      </c>
      <c r="O15" s="159" t="s">
        <v>82</v>
      </c>
      <c r="P15" s="112" t="s">
        <v>98</v>
      </c>
      <c r="Q15" s="136" t="s">
        <v>193</v>
      </c>
      <c r="R15" s="152">
        <v>61017</v>
      </c>
      <c r="S15" s="160" t="s">
        <v>114</v>
      </c>
      <c r="T15" s="160" t="s">
        <v>194</v>
      </c>
    </row>
    <row r="16" spans="1:22" s="139" customFormat="1" ht="12.75" customHeight="1">
      <c r="A16" s="136" t="s">
        <v>26</v>
      </c>
      <c r="B16" s="112" t="s">
        <v>28</v>
      </c>
      <c r="C16" s="112" t="s">
        <v>191</v>
      </c>
      <c r="D16" s="112" t="s">
        <v>195</v>
      </c>
      <c r="E16" s="112" t="s">
        <v>78</v>
      </c>
      <c r="F16" s="47" t="s">
        <v>2218</v>
      </c>
      <c r="G16" s="112" t="s">
        <v>33</v>
      </c>
      <c r="H16" s="112" t="s">
        <v>34</v>
      </c>
      <c r="I16" s="112" t="s">
        <v>37</v>
      </c>
      <c r="J16" s="112" t="s">
        <v>33</v>
      </c>
      <c r="K16" s="141" t="s">
        <v>38</v>
      </c>
      <c r="L16" s="136" t="s">
        <v>47</v>
      </c>
      <c r="M16" s="136" t="s">
        <v>41</v>
      </c>
      <c r="N16" s="112" t="s">
        <v>119</v>
      </c>
      <c r="O16" s="159" t="s">
        <v>82</v>
      </c>
      <c r="P16" s="112" t="s">
        <v>98</v>
      </c>
      <c r="Q16" s="47" t="s">
        <v>198</v>
      </c>
      <c r="R16" s="158">
        <v>61017</v>
      </c>
      <c r="S16" s="158" t="s">
        <v>114</v>
      </c>
      <c r="T16" s="158">
        <v>722304261511</v>
      </c>
    </row>
    <row r="17" spans="1:22" s="139" customFormat="1" ht="12.75" customHeight="1">
      <c r="A17" s="136" t="s">
        <v>26</v>
      </c>
      <c r="B17" s="112" t="s">
        <v>28</v>
      </c>
      <c r="C17" s="112" t="s">
        <v>201</v>
      </c>
      <c r="D17" s="112" t="s">
        <v>202</v>
      </c>
      <c r="E17" s="112" t="s">
        <v>78</v>
      </c>
      <c r="F17" s="47" t="s">
        <v>2274</v>
      </c>
      <c r="G17" s="112" t="s">
        <v>33</v>
      </c>
      <c r="H17" s="112" t="s">
        <v>34</v>
      </c>
      <c r="I17" s="112" t="s">
        <v>37</v>
      </c>
      <c r="J17" s="112" t="s">
        <v>33</v>
      </c>
      <c r="K17" s="141" t="s">
        <v>38</v>
      </c>
      <c r="L17" s="136" t="s">
        <v>47</v>
      </c>
      <c r="M17" s="136" t="s">
        <v>41</v>
      </c>
      <c r="N17" s="112" t="s">
        <v>119</v>
      </c>
      <c r="O17" s="159" t="s">
        <v>82</v>
      </c>
      <c r="P17" s="112" t="s">
        <v>98</v>
      </c>
      <c r="Q17" s="47" t="s">
        <v>198</v>
      </c>
      <c r="R17" s="158">
        <v>61017</v>
      </c>
      <c r="S17" s="158" t="s">
        <v>114</v>
      </c>
      <c r="T17" s="158">
        <v>722304261511</v>
      </c>
    </row>
    <row r="18" spans="1:22" s="139" customFormat="1" ht="12.75" customHeight="1">
      <c r="A18" s="136" t="s">
        <v>26</v>
      </c>
      <c r="B18" s="112" t="s">
        <v>28</v>
      </c>
      <c r="C18" s="112" t="s">
        <v>149</v>
      </c>
      <c r="D18" s="112" t="s">
        <v>41</v>
      </c>
      <c r="E18" s="112" t="s">
        <v>83</v>
      </c>
      <c r="F18" s="47" t="s">
        <v>2185</v>
      </c>
      <c r="G18" s="112" t="s">
        <v>33</v>
      </c>
      <c r="H18" s="112" t="s">
        <v>34</v>
      </c>
      <c r="I18" s="112" t="s">
        <v>37</v>
      </c>
      <c r="J18" s="112" t="s">
        <v>33</v>
      </c>
      <c r="K18" s="141" t="s">
        <v>38</v>
      </c>
      <c r="L18" s="136" t="s">
        <v>47</v>
      </c>
      <c r="M18" s="136" t="s">
        <v>41</v>
      </c>
      <c r="N18" s="112" t="s">
        <v>51</v>
      </c>
      <c r="O18" s="159" t="s">
        <v>82</v>
      </c>
      <c r="P18" s="112" t="s">
        <v>98</v>
      </c>
      <c r="Q18" s="47" t="s">
        <v>203</v>
      </c>
      <c r="R18" s="158">
        <v>61017</v>
      </c>
      <c r="S18" s="158" t="s">
        <v>114</v>
      </c>
      <c r="T18" s="158" t="s">
        <v>204</v>
      </c>
    </row>
    <row r="19" spans="1:22" s="139" customFormat="1" ht="12.75" customHeight="1">
      <c r="A19" s="136" t="s">
        <v>26</v>
      </c>
      <c r="B19" s="112" t="s">
        <v>28</v>
      </c>
      <c r="C19" s="112" t="s">
        <v>205</v>
      </c>
      <c r="D19" s="112" t="s">
        <v>30</v>
      </c>
      <c r="E19" s="112" t="s">
        <v>78</v>
      </c>
      <c r="F19" s="47" t="s">
        <v>2275</v>
      </c>
      <c r="G19" s="112" t="s">
        <v>33</v>
      </c>
      <c r="H19" s="112" t="s">
        <v>34</v>
      </c>
      <c r="I19" s="112" t="s">
        <v>37</v>
      </c>
      <c r="J19" s="112" t="s">
        <v>33</v>
      </c>
      <c r="K19" s="141" t="s">
        <v>38</v>
      </c>
      <c r="L19" s="136" t="s">
        <v>47</v>
      </c>
      <c r="M19" s="136" t="s">
        <v>41</v>
      </c>
      <c r="N19" s="112" t="s">
        <v>161</v>
      </c>
      <c r="O19" s="159" t="s">
        <v>82</v>
      </c>
      <c r="P19" s="112" t="s">
        <v>98</v>
      </c>
      <c r="Q19" s="47" t="s">
        <v>207</v>
      </c>
      <c r="R19" s="158">
        <v>61017</v>
      </c>
      <c r="S19" s="158" t="s">
        <v>114</v>
      </c>
      <c r="T19" s="158" t="s">
        <v>208</v>
      </c>
    </row>
    <row r="20" spans="1:22" s="139" customFormat="1" ht="12.75" customHeight="1">
      <c r="A20" s="136" t="s">
        <v>26</v>
      </c>
      <c r="B20" s="112" t="s">
        <v>28</v>
      </c>
      <c r="C20" s="112" t="s">
        <v>77</v>
      </c>
      <c r="D20" s="112" t="s">
        <v>30</v>
      </c>
      <c r="E20" s="112" t="s">
        <v>83</v>
      </c>
      <c r="F20" s="47" t="s">
        <v>2185</v>
      </c>
      <c r="G20" s="112" t="s">
        <v>34</v>
      </c>
      <c r="H20" s="112" t="s">
        <v>44</v>
      </c>
      <c r="I20" s="112" t="s">
        <v>37</v>
      </c>
      <c r="J20" s="47" t="s">
        <v>33</v>
      </c>
      <c r="K20" s="141" t="s">
        <v>38</v>
      </c>
      <c r="L20" s="136" t="s">
        <v>47</v>
      </c>
      <c r="M20" s="136" t="s">
        <v>41</v>
      </c>
      <c r="N20" s="112" t="s">
        <v>51</v>
      </c>
      <c r="O20" s="161" t="s">
        <v>210</v>
      </c>
      <c r="P20" s="112" t="s">
        <v>213</v>
      </c>
      <c r="R20" s="158"/>
      <c r="S20" s="158"/>
      <c r="T20" s="158"/>
    </row>
    <row r="21" spans="1:22" s="139" customFormat="1" ht="12.75" customHeight="1">
      <c r="A21" s="136" t="s">
        <v>26</v>
      </c>
      <c r="B21" s="136" t="s">
        <v>28</v>
      </c>
      <c r="C21" s="136" t="s">
        <v>29</v>
      </c>
      <c r="D21" s="136" t="s">
        <v>30</v>
      </c>
      <c r="E21" s="136" t="s">
        <v>83</v>
      </c>
      <c r="F21" s="47" t="s">
        <v>2185</v>
      </c>
      <c r="G21" s="139" t="s">
        <v>34</v>
      </c>
      <c r="H21" s="136" t="s">
        <v>44</v>
      </c>
      <c r="I21" s="136" t="s">
        <v>37</v>
      </c>
      <c r="J21" s="139" t="s">
        <v>34</v>
      </c>
      <c r="K21" s="141" t="s">
        <v>38</v>
      </c>
      <c r="L21" s="136" t="s">
        <v>47</v>
      </c>
      <c r="M21" s="136" t="s">
        <v>41</v>
      </c>
      <c r="N21" s="136" t="s">
        <v>51</v>
      </c>
      <c r="O21" s="162" t="s">
        <v>227</v>
      </c>
      <c r="P21" s="112" t="s">
        <v>233</v>
      </c>
      <c r="Q21" s="49"/>
      <c r="R21" s="158"/>
      <c r="S21" s="158"/>
      <c r="T21" s="158"/>
      <c r="U21" s="49"/>
      <c r="V21" s="49"/>
    </row>
    <row r="22" spans="1:22" s="139" customFormat="1" ht="12.75" customHeight="1">
      <c r="A22" s="136" t="s">
        <v>26</v>
      </c>
      <c r="B22" s="136" t="s">
        <v>28</v>
      </c>
      <c r="C22" s="136" t="s">
        <v>29</v>
      </c>
      <c r="D22" s="136" t="s">
        <v>30</v>
      </c>
      <c r="E22" s="136" t="s">
        <v>83</v>
      </c>
      <c r="F22" s="47" t="s">
        <v>2185</v>
      </c>
      <c r="G22" s="139" t="s">
        <v>34</v>
      </c>
      <c r="H22" s="136" t="s">
        <v>44</v>
      </c>
      <c r="I22" s="136" t="s">
        <v>37</v>
      </c>
      <c r="J22" s="139" t="s">
        <v>34</v>
      </c>
      <c r="K22" s="141" t="s">
        <v>38</v>
      </c>
      <c r="L22" s="136" t="s">
        <v>47</v>
      </c>
      <c r="M22" s="136" t="s">
        <v>41</v>
      </c>
      <c r="N22" s="136" t="s">
        <v>51</v>
      </c>
      <c r="O22" s="157" t="s">
        <v>243</v>
      </c>
      <c r="P22" s="112" t="s">
        <v>244</v>
      </c>
      <c r="R22" s="158"/>
      <c r="S22" s="158"/>
      <c r="T22" s="158"/>
    </row>
    <row r="23" spans="1:22" s="139" customFormat="1" ht="12.75" customHeight="1">
      <c r="A23" s="136" t="s">
        <v>26</v>
      </c>
      <c r="B23" s="136" t="s">
        <v>28</v>
      </c>
      <c r="C23" s="136" t="s">
        <v>29</v>
      </c>
      <c r="D23" s="136" t="s">
        <v>30</v>
      </c>
      <c r="E23" s="136" t="s">
        <v>31</v>
      </c>
      <c r="F23" s="47" t="s">
        <v>2242</v>
      </c>
      <c r="G23" s="139" t="s">
        <v>34</v>
      </c>
      <c r="H23" s="136" t="s">
        <v>44</v>
      </c>
      <c r="I23" s="136" t="s">
        <v>37</v>
      </c>
      <c r="J23" s="139" t="s">
        <v>34</v>
      </c>
      <c r="K23" s="141" t="s">
        <v>38</v>
      </c>
      <c r="L23" s="136" t="s">
        <v>47</v>
      </c>
      <c r="M23" s="136" t="s">
        <v>41</v>
      </c>
      <c r="N23" s="136" t="s">
        <v>51</v>
      </c>
      <c r="O23" s="157" t="s">
        <v>246</v>
      </c>
      <c r="P23" s="112" t="s">
        <v>68</v>
      </c>
      <c r="R23" s="158"/>
      <c r="S23" s="158"/>
      <c r="T23" s="158"/>
    </row>
    <row r="24" spans="1:22" s="139" customFormat="1" ht="12.75" customHeight="1">
      <c r="A24" s="136" t="s">
        <v>26</v>
      </c>
      <c r="B24" s="136" t="s">
        <v>28</v>
      </c>
      <c r="C24" s="136" t="s">
        <v>29</v>
      </c>
      <c r="D24" s="136" t="s">
        <v>30</v>
      </c>
      <c r="E24" s="136" t="s">
        <v>31</v>
      </c>
      <c r="F24" s="47" t="s">
        <v>2242</v>
      </c>
      <c r="G24" s="139" t="s">
        <v>34</v>
      </c>
      <c r="H24" s="136" t="s">
        <v>44</v>
      </c>
      <c r="I24" s="136" t="s">
        <v>37</v>
      </c>
      <c r="J24" s="139" t="s">
        <v>34</v>
      </c>
      <c r="K24" s="141" t="s">
        <v>38</v>
      </c>
      <c r="L24" s="136" t="s">
        <v>47</v>
      </c>
      <c r="M24" s="136" t="s">
        <v>41</v>
      </c>
      <c r="N24" s="136" t="s">
        <v>51</v>
      </c>
      <c r="O24" s="157" t="s">
        <v>247</v>
      </c>
      <c r="P24" s="112" t="s">
        <v>249</v>
      </c>
      <c r="R24" s="158"/>
      <c r="S24" s="158"/>
      <c r="T24" s="158"/>
    </row>
    <row r="25" spans="1:22" s="139" customFormat="1" ht="12.75" customHeight="1">
      <c r="A25" s="136" t="s">
        <v>26</v>
      </c>
      <c r="B25" s="136" t="s">
        <v>28</v>
      </c>
      <c r="C25" s="136" t="s">
        <v>29</v>
      </c>
      <c r="D25" s="136" t="s">
        <v>30</v>
      </c>
      <c r="E25" s="136" t="s">
        <v>31</v>
      </c>
      <c r="F25" s="47" t="s">
        <v>2242</v>
      </c>
      <c r="G25" s="139" t="s">
        <v>34</v>
      </c>
      <c r="H25" s="136" t="s">
        <v>44</v>
      </c>
      <c r="I25" s="136" t="s">
        <v>37</v>
      </c>
      <c r="J25" s="139" t="s">
        <v>34</v>
      </c>
      <c r="K25" s="141" t="s">
        <v>38</v>
      </c>
      <c r="L25" s="136" t="s">
        <v>47</v>
      </c>
      <c r="M25" s="136" t="s">
        <v>41</v>
      </c>
      <c r="N25" s="136" t="s">
        <v>51</v>
      </c>
      <c r="O25" s="157" t="s">
        <v>250</v>
      </c>
      <c r="P25" s="112" t="s">
        <v>251</v>
      </c>
      <c r="T25" s="49"/>
    </row>
    <row r="26" spans="1:22" s="139" customFormat="1" ht="12.75" customHeight="1">
      <c r="A26" s="136" t="s">
        <v>26</v>
      </c>
      <c r="B26" s="136" t="s">
        <v>28</v>
      </c>
      <c r="C26" s="136" t="s">
        <v>29</v>
      </c>
      <c r="D26" s="136" t="s">
        <v>30</v>
      </c>
      <c r="E26" s="136" t="s">
        <v>31</v>
      </c>
      <c r="F26" s="47" t="s">
        <v>2242</v>
      </c>
      <c r="G26" s="139" t="s">
        <v>33</v>
      </c>
      <c r="H26" s="136" t="s">
        <v>33</v>
      </c>
      <c r="I26" s="136" t="s">
        <v>37</v>
      </c>
      <c r="J26" s="139" t="s">
        <v>33</v>
      </c>
      <c r="K26" s="141" t="s">
        <v>38</v>
      </c>
      <c r="L26" s="136" t="s">
        <v>47</v>
      </c>
      <c r="M26" s="136" t="s">
        <v>41</v>
      </c>
      <c r="N26" s="136" t="s">
        <v>51</v>
      </c>
      <c r="O26" s="157" t="s">
        <v>257</v>
      </c>
      <c r="P26" s="112" t="s">
        <v>258</v>
      </c>
      <c r="T26" s="49"/>
    </row>
    <row r="27" spans="1:22" s="139" customFormat="1" ht="12.75" customHeight="1">
      <c r="A27" s="136" t="s">
        <v>26</v>
      </c>
      <c r="B27" s="136" t="s">
        <v>28</v>
      </c>
      <c r="C27" s="136" t="s">
        <v>259</v>
      </c>
      <c r="D27" s="136" t="s">
        <v>30</v>
      </c>
      <c r="E27" s="136" t="s">
        <v>260</v>
      </c>
      <c r="F27" s="47" t="s">
        <v>2243</v>
      </c>
      <c r="G27" s="139" t="s">
        <v>33</v>
      </c>
      <c r="H27" s="136" t="s">
        <v>33</v>
      </c>
      <c r="I27" s="136" t="s">
        <v>37</v>
      </c>
      <c r="J27" s="139" t="s">
        <v>33</v>
      </c>
      <c r="K27" s="141" t="s">
        <v>38</v>
      </c>
      <c r="L27" s="136" t="s">
        <v>47</v>
      </c>
      <c r="M27" s="136" t="s">
        <v>41</v>
      </c>
      <c r="N27" s="136" t="s">
        <v>51</v>
      </c>
      <c r="O27" s="157" t="s">
        <v>257</v>
      </c>
      <c r="P27" s="112" t="s">
        <v>258</v>
      </c>
      <c r="T27" s="49"/>
    </row>
    <row r="28" spans="1:22" s="139" customFormat="1" ht="12.75" customHeight="1">
      <c r="A28" s="112" t="s">
        <v>263</v>
      </c>
      <c r="B28" s="112" t="s">
        <v>28</v>
      </c>
      <c r="C28" s="112" t="s">
        <v>29</v>
      </c>
      <c r="D28" s="112" t="s">
        <v>30</v>
      </c>
      <c r="E28" s="112" t="s">
        <v>265</v>
      </c>
      <c r="F28" s="47" t="s">
        <v>2254</v>
      </c>
      <c r="G28" s="112" t="s">
        <v>34</v>
      </c>
      <c r="H28" s="112" t="s">
        <v>33</v>
      </c>
      <c r="I28" s="112" t="s">
        <v>37</v>
      </c>
      <c r="J28" s="112" t="s">
        <v>34</v>
      </c>
      <c r="K28" s="49" t="s">
        <v>2092</v>
      </c>
      <c r="L28" s="136" t="s">
        <v>47</v>
      </c>
      <c r="M28" s="136" t="s">
        <v>41</v>
      </c>
      <c r="N28" s="112" t="s">
        <v>51</v>
      </c>
      <c r="O28" s="159" t="s">
        <v>268</v>
      </c>
      <c r="P28" s="112" t="s">
        <v>269</v>
      </c>
      <c r="T28" s="49"/>
    </row>
    <row r="29" spans="1:22" s="139" customFormat="1" ht="12.75" customHeight="1">
      <c r="A29" s="112" t="s">
        <v>263</v>
      </c>
      <c r="B29" s="112" t="s">
        <v>28</v>
      </c>
      <c r="C29" s="112" t="s">
        <v>29</v>
      </c>
      <c r="D29" s="112" t="s">
        <v>30</v>
      </c>
      <c r="E29" s="112" t="s">
        <v>270</v>
      </c>
      <c r="F29" s="47" t="s">
        <v>2256</v>
      </c>
      <c r="G29" s="112" t="s">
        <v>34</v>
      </c>
      <c r="H29" s="112" t="s">
        <v>33</v>
      </c>
      <c r="I29" s="112" t="s">
        <v>37</v>
      </c>
      <c r="J29" s="112" t="s">
        <v>34</v>
      </c>
      <c r="K29" s="49" t="s">
        <v>2092</v>
      </c>
      <c r="L29" s="136" t="s">
        <v>47</v>
      </c>
      <c r="M29" s="136" t="s">
        <v>41</v>
      </c>
      <c r="N29" s="112" t="s">
        <v>51</v>
      </c>
      <c r="O29" s="161" t="s">
        <v>273</v>
      </c>
      <c r="P29" s="112" t="s">
        <v>274</v>
      </c>
      <c r="T29" s="49"/>
    </row>
    <row r="30" spans="1:22" s="139" customFormat="1" ht="12.75" customHeight="1">
      <c r="A30" s="112" t="s">
        <v>263</v>
      </c>
      <c r="B30" s="112" t="s">
        <v>28</v>
      </c>
      <c r="C30" s="112" t="s">
        <v>29</v>
      </c>
      <c r="D30" s="112" t="s">
        <v>30</v>
      </c>
      <c r="E30" s="112" t="s">
        <v>265</v>
      </c>
      <c r="F30" s="47" t="s">
        <v>2254</v>
      </c>
      <c r="G30" s="139" t="s">
        <v>34</v>
      </c>
      <c r="H30" s="112" t="s">
        <v>44</v>
      </c>
      <c r="I30" s="112" t="s">
        <v>37</v>
      </c>
      <c r="J30" s="112" t="s">
        <v>34</v>
      </c>
      <c r="K30" s="49" t="s">
        <v>2092</v>
      </c>
      <c r="L30" s="112" t="s">
        <v>47</v>
      </c>
      <c r="M30" s="136" t="s">
        <v>41</v>
      </c>
      <c r="N30" s="112" t="s">
        <v>119</v>
      </c>
      <c r="O30" s="161" t="s">
        <v>82</v>
      </c>
      <c r="P30" s="112" t="s">
        <v>269</v>
      </c>
      <c r="Q30" s="47" t="s">
        <v>280</v>
      </c>
      <c r="R30" s="47">
        <v>64064</v>
      </c>
      <c r="T30" s="47" t="s">
        <v>281</v>
      </c>
    </row>
    <row r="31" spans="1:22" s="139" customFormat="1" ht="12.75" customHeight="1">
      <c r="A31" s="112" t="s">
        <v>263</v>
      </c>
      <c r="B31" s="112" t="s">
        <v>28</v>
      </c>
      <c r="C31" s="112" t="s">
        <v>29</v>
      </c>
      <c r="D31" s="112" t="s">
        <v>30</v>
      </c>
      <c r="E31" s="112" t="s">
        <v>265</v>
      </c>
      <c r="F31" s="47" t="s">
        <v>2254</v>
      </c>
      <c r="G31" s="139" t="s">
        <v>34</v>
      </c>
      <c r="H31" s="112" t="s">
        <v>34</v>
      </c>
      <c r="I31" s="112" t="s">
        <v>37</v>
      </c>
      <c r="J31" s="112" t="s">
        <v>34</v>
      </c>
      <c r="K31" s="49" t="s">
        <v>2092</v>
      </c>
      <c r="L31" s="112" t="s">
        <v>47</v>
      </c>
      <c r="M31" s="136" t="s">
        <v>41</v>
      </c>
      <c r="N31" s="112" t="s">
        <v>119</v>
      </c>
      <c r="O31" s="161" t="s">
        <v>82</v>
      </c>
      <c r="P31" s="112" t="s">
        <v>282</v>
      </c>
      <c r="Q31" s="47" t="s">
        <v>283</v>
      </c>
      <c r="R31" s="47">
        <v>65316</v>
      </c>
      <c r="S31" s="47" t="s">
        <v>284</v>
      </c>
      <c r="T31" s="47" t="s">
        <v>285</v>
      </c>
    </row>
    <row r="32" spans="1:22" s="139" customFormat="1" ht="12.75" customHeight="1">
      <c r="A32" s="112" t="s">
        <v>263</v>
      </c>
      <c r="B32" s="112" t="s">
        <v>28</v>
      </c>
      <c r="C32" s="112" t="s">
        <v>29</v>
      </c>
      <c r="D32" s="112" t="s">
        <v>30</v>
      </c>
      <c r="E32" s="112" t="s">
        <v>265</v>
      </c>
      <c r="F32" s="47" t="s">
        <v>2254</v>
      </c>
      <c r="G32" s="139" t="s">
        <v>34</v>
      </c>
      <c r="H32" s="112" t="s">
        <v>44</v>
      </c>
      <c r="I32" s="112" t="s">
        <v>37</v>
      </c>
      <c r="J32" s="112" t="s">
        <v>34</v>
      </c>
      <c r="K32" s="49" t="s">
        <v>2092</v>
      </c>
      <c r="L32" s="112" t="s">
        <v>47</v>
      </c>
      <c r="M32" s="136" t="s">
        <v>41</v>
      </c>
      <c r="N32" s="112" t="s">
        <v>119</v>
      </c>
      <c r="O32" s="161" t="s">
        <v>82</v>
      </c>
      <c r="P32" s="112" t="s">
        <v>288</v>
      </c>
      <c r="Q32" s="47" t="s">
        <v>290</v>
      </c>
      <c r="R32" s="47">
        <v>64064</v>
      </c>
      <c r="T32" s="163" t="s">
        <v>291</v>
      </c>
    </row>
    <row r="33" spans="1:22" s="139" customFormat="1" ht="12.75" customHeight="1">
      <c r="A33" s="47" t="s">
        <v>2072</v>
      </c>
      <c r="B33" s="112" t="s">
        <v>28</v>
      </c>
      <c r="C33" s="112" t="s">
        <v>149</v>
      </c>
      <c r="D33" s="112" t="s">
        <v>202</v>
      </c>
      <c r="E33" s="112" t="s">
        <v>78</v>
      </c>
      <c r="F33" s="47" t="s">
        <v>2200</v>
      </c>
      <c r="G33" s="139" t="s">
        <v>34</v>
      </c>
      <c r="H33" s="112" t="s">
        <v>44</v>
      </c>
      <c r="I33" s="112" t="s">
        <v>37</v>
      </c>
      <c r="J33" s="112" t="s">
        <v>34</v>
      </c>
      <c r="K33" s="49" t="s">
        <v>30</v>
      </c>
      <c r="L33" s="112" t="s">
        <v>298</v>
      </c>
      <c r="M33" s="136" t="s">
        <v>41</v>
      </c>
      <c r="N33" s="112" t="s">
        <v>51</v>
      </c>
      <c r="O33" s="161" t="s">
        <v>300</v>
      </c>
      <c r="P33" s="112" t="s">
        <v>302</v>
      </c>
      <c r="T33" s="49"/>
    </row>
    <row r="34" spans="1:22" s="139" customFormat="1" ht="12.75" customHeight="1">
      <c r="A34" s="47" t="s">
        <v>2073</v>
      </c>
      <c r="B34" s="112" t="s">
        <v>28</v>
      </c>
      <c r="C34" s="112" t="s">
        <v>305</v>
      </c>
      <c r="D34" s="112" t="s">
        <v>30</v>
      </c>
      <c r="E34" s="112" t="s">
        <v>78</v>
      </c>
      <c r="F34" s="47" t="s">
        <v>2276</v>
      </c>
      <c r="G34" s="112" t="s">
        <v>34</v>
      </c>
      <c r="H34" s="112" t="s">
        <v>44</v>
      </c>
      <c r="I34" s="112" t="s">
        <v>37</v>
      </c>
      <c r="J34" s="112" t="s">
        <v>34</v>
      </c>
      <c r="K34" s="49" t="s">
        <v>30</v>
      </c>
      <c r="L34" s="136" t="s">
        <v>47</v>
      </c>
      <c r="M34" s="136" t="s">
        <v>41</v>
      </c>
      <c r="N34" s="112" t="s">
        <v>51</v>
      </c>
      <c r="O34" s="161" t="s">
        <v>308</v>
      </c>
      <c r="P34" s="112" t="s">
        <v>310</v>
      </c>
      <c r="T34" s="49"/>
    </row>
    <row r="35" spans="1:22" s="139" customFormat="1" ht="12.75" customHeight="1">
      <c r="A35" s="47" t="s">
        <v>2073</v>
      </c>
      <c r="B35" s="112" t="s">
        <v>28</v>
      </c>
      <c r="C35" s="112" t="s">
        <v>305</v>
      </c>
      <c r="D35" s="112" t="s">
        <v>30</v>
      </c>
      <c r="E35" s="112" t="s">
        <v>78</v>
      </c>
      <c r="F35" s="47" t="s">
        <v>2276</v>
      </c>
      <c r="G35" s="112" t="s">
        <v>34</v>
      </c>
      <c r="H35" s="112" t="s">
        <v>44</v>
      </c>
      <c r="I35" s="112" t="s">
        <v>37</v>
      </c>
      <c r="J35" s="112" t="s">
        <v>34</v>
      </c>
      <c r="K35" s="49" t="s">
        <v>30</v>
      </c>
      <c r="L35" s="136" t="s">
        <v>47</v>
      </c>
      <c r="M35" s="136" t="s">
        <v>41</v>
      </c>
      <c r="N35" s="112" t="s">
        <v>51</v>
      </c>
      <c r="O35" s="161" t="s">
        <v>308</v>
      </c>
      <c r="P35" s="112" t="s">
        <v>310</v>
      </c>
      <c r="T35" s="49"/>
    </row>
    <row r="36" spans="1:22" s="139" customFormat="1" ht="12.75" customHeight="1">
      <c r="A36" s="47" t="s">
        <v>2073</v>
      </c>
      <c r="B36" s="139" t="s">
        <v>28</v>
      </c>
      <c r="C36" s="139" t="s">
        <v>201</v>
      </c>
      <c r="D36" s="139" t="s">
        <v>202</v>
      </c>
      <c r="E36" s="164" t="s">
        <v>78</v>
      </c>
      <c r="F36" s="47" t="s">
        <v>2274</v>
      </c>
      <c r="G36" s="139" t="s">
        <v>34</v>
      </c>
      <c r="H36" s="139" t="s">
        <v>33</v>
      </c>
      <c r="I36" s="139" t="s">
        <v>37</v>
      </c>
      <c r="J36" s="139" t="s">
        <v>34</v>
      </c>
      <c r="K36" s="49" t="s">
        <v>30</v>
      </c>
      <c r="L36" s="136" t="s">
        <v>47</v>
      </c>
      <c r="M36" s="136" t="s">
        <v>41</v>
      </c>
      <c r="N36" s="136" t="s">
        <v>51</v>
      </c>
      <c r="O36" s="165" t="s">
        <v>316</v>
      </c>
      <c r="P36" s="112" t="s">
        <v>320</v>
      </c>
      <c r="T36" s="49"/>
    </row>
    <row r="37" spans="1:22" s="139" customFormat="1" ht="12.75" customHeight="1">
      <c r="A37" s="47" t="s">
        <v>2073</v>
      </c>
      <c r="B37" s="139" t="s">
        <v>28</v>
      </c>
      <c r="C37" s="139" t="s">
        <v>191</v>
      </c>
      <c r="D37" s="139" t="s">
        <v>195</v>
      </c>
      <c r="E37" s="164" t="s">
        <v>78</v>
      </c>
      <c r="F37" s="47" t="s">
        <v>2218</v>
      </c>
      <c r="G37" s="139" t="s">
        <v>34</v>
      </c>
      <c r="H37" s="139" t="s">
        <v>33</v>
      </c>
      <c r="I37" s="139" t="s">
        <v>37</v>
      </c>
      <c r="J37" s="139" t="s">
        <v>34</v>
      </c>
      <c r="K37" s="49" t="s">
        <v>30</v>
      </c>
      <c r="L37" s="136" t="s">
        <v>47</v>
      </c>
      <c r="M37" s="136" t="s">
        <v>41</v>
      </c>
      <c r="N37" s="136" t="s">
        <v>51</v>
      </c>
      <c r="O37" s="165" t="s">
        <v>316</v>
      </c>
      <c r="P37" s="112" t="s">
        <v>320</v>
      </c>
      <c r="T37" s="49"/>
    </row>
    <row r="38" spans="1:22" s="139" customFormat="1" ht="12.75" customHeight="1">
      <c r="A38" s="136" t="s">
        <v>322</v>
      </c>
      <c r="B38" s="139" t="s">
        <v>28</v>
      </c>
      <c r="C38" s="136" t="s">
        <v>93</v>
      </c>
      <c r="D38" s="136" t="s">
        <v>94</v>
      </c>
      <c r="E38" s="136" t="s">
        <v>78</v>
      </c>
      <c r="F38" s="47" t="s">
        <v>2222</v>
      </c>
      <c r="G38" s="136" t="s">
        <v>34</v>
      </c>
      <c r="H38" s="136" t="s">
        <v>34</v>
      </c>
      <c r="I38" s="136" t="s">
        <v>37</v>
      </c>
      <c r="J38" s="136" t="s">
        <v>34</v>
      </c>
      <c r="K38" s="49" t="s">
        <v>30</v>
      </c>
      <c r="L38" s="136" t="s">
        <v>47</v>
      </c>
      <c r="M38" s="136" t="s">
        <v>41</v>
      </c>
      <c r="N38" s="136" t="s">
        <v>119</v>
      </c>
      <c r="O38" s="166" t="s">
        <v>82</v>
      </c>
      <c r="P38" s="112" t="s">
        <v>328</v>
      </c>
      <c r="Q38" s="47" t="s">
        <v>329</v>
      </c>
      <c r="R38" s="47">
        <v>62662</v>
      </c>
      <c r="T38" s="49"/>
    </row>
    <row r="39" spans="1:22" s="139" customFormat="1" ht="12.75" customHeight="1">
      <c r="A39" s="136" t="s">
        <v>330</v>
      </c>
      <c r="B39" s="139" t="s">
        <v>28</v>
      </c>
      <c r="C39" s="136" t="s">
        <v>171</v>
      </c>
      <c r="D39" s="136" t="s">
        <v>41</v>
      </c>
      <c r="E39" s="136" t="s">
        <v>78</v>
      </c>
      <c r="F39" s="47" t="s">
        <v>2207</v>
      </c>
      <c r="G39" s="136" t="s">
        <v>34</v>
      </c>
      <c r="H39" s="136" t="s">
        <v>33</v>
      </c>
      <c r="I39" s="136" t="s">
        <v>37</v>
      </c>
      <c r="J39" s="136" t="s">
        <v>34</v>
      </c>
      <c r="K39" s="136" t="s">
        <v>229</v>
      </c>
      <c r="L39" s="136" t="s">
        <v>47</v>
      </c>
      <c r="M39" s="136" t="s">
        <v>41</v>
      </c>
      <c r="N39" s="136" t="s">
        <v>51</v>
      </c>
      <c r="O39" s="167" t="s">
        <v>331</v>
      </c>
      <c r="P39" s="112" t="s">
        <v>333</v>
      </c>
      <c r="T39" s="49"/>
    </row>
    <row r="40" spans="1:22" s="139" customFormat="1" ht="12.75" customHeight="1">
      <c r="A40" s="136" t="s">
        <v>330</v>
      </c>
      <c r="B40" s="139" t="s">
        <v>28</v>
      </c>
      <c r="C40" s="136" t="s">
        <v>171</v>
      </c>
      <c r="D40" s="136" t="s">
        <v>30</v>
      </c>
      <c r="E40" s="136" t="s">
        <v>78</v>
      </c>
      <c r="F40" s="47" t="s">
        <v>2207</v>
      </c>
      <c r="G40" s="136" t="s">
        <v>34</v>
      </c>
      <c r="H40" s="136" t="s">
        <v>33</v>
      </c>
      <c r="I40" s="136" t="s">
        <v>37</v>
      </c>
      <c r="J40" s="136" t="s">
        <v>34</v>
      </c>
      <c r="K40" s="136" t="s">
        <v>229</v>
      </c>
      <c r="L40" s="136" t="s">
        <v>47</v>
      </c>
      <c r="M40" s="136" t="s">
        <v>41</v>
      </c>
      <c r="N40" s="136" t="s">
        <v>51</v>
      </c>
      <c r="O40" s="168" t="s">
        <v>334</v>
      </c>
      <c r="P40" s="112" t="s">
        <v>335</v>
      </c>
      <c r="T40" s="49"/>
    </row>
    <row r="41" spans="1:22" s="139" customFormat="1" ht="12.75" customHeight="1">
      <c r="A41" s="136" t="s">
        <v>330</v>
      </c>
      <c r="B41" s="139" t="s">
        <v>28</v>
      </c>
      <c r="C41" s="136" t="s">
        <v>171</v>
      </c>
      <c r="D41" s="136" t="s">
        <v>30</v>
      </c>
      <c r="E41" s="136" t="s">
        <v>78</v>
      </c>
      <c r="F41" s="47" t="s">
        <v>2207</v>
      </c>
      <c r="G41" s="136" t="s">
        <v>34</v>
      </c>
      <c r="H41" s="136" t="s">
        <v>33</v>
      </c>
      <c r="I41" s="136" t="s">
        <v>37</v>
      </c>
      <c r="J41" s="136" t="s">
        <v>34</v>
      </c>
      <c r="K41" s="136" t="s">
        <v>229</v>
      </c>
      <c r="L41" s="136" t="s">
        <v>47</v>
      </c>
      <c r="M41" s="136" t="s">
        <v>41</v>
      </c>
      <c r="N41" s="136" t="s">
        <v>51</v>
      </c>
      <c r="O41" s="168" t="s">
        <v>336</v>
      </c>
      <c r="P41" s="112" t="s">
        <v>337</v>
      </c>
      <c r="T41" s="49"/>
    </row>
    <row r="42" spans="1:22" s="139" customFormat="1" ht="12.75" customHeight="1">
      <c r="A42" s="136" t="s">
        <v>330</v>
      </c>
      <c r="B42" s="139" t="s">
        <v>28</v>
      </c>
      <c r="C42" s="136" t="s">
        <v>171</v>
      </c>
      <c r="D42" s="136" t="s">
        <v>30</v>
      </c>
      <c r="E42" s="136" t="s">
        <v>78</v>
      </c>
      <c r="F42" s="47" t="s">
        <v>2207</v>
      </c>
      <c r="G42" s="136" t="s">
        <v>34</v>
      </c>
      <c r="H42" s="136" t="s">
        <v>44</v>
      </c>
      <c r="I42" s="136" t="s">
        <v>37</v>
      </c>
      <c r="J42" s="136" t="s">
        <v>34</v>
      </c>
      <c r="K42" s="136" t="s">
        <v>229</v>
      </c>
      <c r="L42" s="136" t="s">
        <v>47</v>
      </c>
      <c r="M42" s="136" t="s">
        <v>41</v>
      </c>
      <c r="N42" s="136" t="s">
        <v>51</v>
      </c>
      <c r="O42" s="168" t="s">
        <v>338</v>
      </c>
      <c r="P42" s="112" t="s">
        <v>339</v>
      </c>
      <c r="T42" s="49"/>
    </row>
    <row r="43" spans="1:22" s="139" customFormat="1" ht="12.75" customHeight="1">
      <c r="A43" s="136" t="s">
        <v>330</v>
      </c>
      <c r="B43" s="139" t="s">
        <v>28</v>
      </c>
      <c r="C43" s="136" t="s">
        <v>93</v>
      </c>
      <c r="D43" s="136" t="s">
        <v>30</v>
      </c>
      <c r="E43" s="136" t="s">
        <v>78</v>
      </c>
      <c r="F43" s="47" t="s">
        <v>2273</v>
      </c>
      <c r="G43" s="136" t="s">
        <v>34</v>
      </c>
      <c r="H43" s="136" t="s">
        <v>44</v>
      </c>
      <c r="I43" s="136" t="s">
        <v>37</v>
      </c>
      <c r="J43" s="136" t="s">
        <v>34</v>
      </c>
      <c r="K43" s="136" t="s">
        <v>229</v>
      </c>
      <c r="L43" s="136" t="s">
        <v>47</v>
      </c>
      <c r="M43" s="136" t="s">
        <v>41</v>
      </c>
      <c r="N43" s="136" t="s">
        <v>51</v>
      </c>
      <c r="O43" s="168" t="s">
        <v>338</v>
      </c>
      <c r="P43" s="112" t="s">
        <v>339</v>
      </c>
      <c r="T43" s="49"/>
    </row>
    <row r="44" spans="1:22" s="139" customFormat="1" ht="12.75" customHeight="1">
      <c r="A44" s="136" t="s">
        <v>330</v>
      </c>
      <c r="B44" s="139" t="s">
        <v>28</v>
      </c>
      <c r="C44" s="136" t="s">
        <v>162</v>
      </c>
      <c r="D44" s="136" t="s">
        <v>30</v>
      </c>
      <c r="E44" s="136" t="s">
        <v>78</v>
      </c>
      <c r="F44" s="47" t="s">
        <v>2204</v>
      </c>
      <c r="G44" s="136" t="s">
        <v>34</v>
      </c>
      <c r="H44" s="136" t="s">
        <v>44</v>
      </c>
      <c r="I44" s="136" t="s">
        <v>37</v>
      </c>
      <c r="J44" s="136" t="s">
        <v>34</v>
      </c>
      <c r="K44" s="136" t="s">
        <v>229</v>
      </c>
      <c r="L44" s="136" t="s">
        <v>47</v>
      </c>
      <c r="M44" s="136" t="s">
        <v>41</v>
      </c>
      <c r="N44" s="136" t="s">
        <v>51</v>
      </c>
      <c r="O44" s="168" t="s">
        <v>338</v>
      </c>
      <c r="P44" s="112" t="s">
        <v>339</v>
      </c>
      <c r="T44" s="49"/>
    </row>
    <row r="45" spans="1:22" s="139" customFormat="1" ht="12.75" customHeight="1">
      <c r="A45" s="136" t="s">
        <v>330</v>
      </c>
      <c r="B45" s="139" t="s">
        <v>28</v>
      </c>
      <c r="C45" s="136" t="s">
        <v>158</v>
      </c>
      <c r="D45" s="136" t="s">
        <v>30</v>
      </c>
      <c r="E45" s="136" t="s">
        <v>78</v>
      </c>
      <c r="F45" s="47" t="s">
        <v>2206</v>
      </c>
      <c r="G45" s="136" t="s">
        <v>34</v>
      </c>
      <c r="H45" s="136" t="s">
        <v>44</v>
      </c>
      <c r="I45" s="136" t="s">
        <v>37</v>
      </c>
      <c r="J45" s="136" t="s">
        <v>34</v>
      </c>
      <c r="K45" s="136" t="s">
        <v>229</v>
      </c>
      <c r="L45" s="136" t="s">
        <v>47</v>
      </c>
      <c r="M45" s="136" t="s">
        <v>41</v>
      </c>
      <c r="N45" s="136" t="s">
        <v>51</v>
      </c>
      <c r="O45" s="168" t="s">
        <v>338</v>
      </c>
      <c r="P45" s="112" t="s">
        <v>339</v>
      </c>
      <c r="T45" s="49"/>
    </row>
    <row r="46" spans="1:22" s="139" customFormat="1" ht="12.75" customHeight="1">
      <c r="A46" s="136" t="s">
        <v>330</v>
      </c>
      <c r="B46" s="139" t="s">
        <v>28</v>
      </c>
      <c r="C46" s="136" t="s">
        <v>171</v>
      </c>
      <c r="D46" s="136" t="s">
        <v>30</v>
      </c>
      <c r="E46" s="136" t="s">
        <v>78</v>
      </c>
      <c r="F46" s="47" t="s">
        <v>2207</v>
      </c>
      <c r="G46" s="136" t="s">
        <v>34</v>
      </c>
      <c r="H46" s="136" t="s">
        <v>44</v>
      </c>
      <c r="I46" s="136" t="s">
        <v>37</v>
      </c>
      <c r="J46" s="136" t="s">
        <v>34</v>
      </c>
      <c r="K46" s="136" t="s">
        <v>229</v>
      </c>
      <c r="L46" s="136" t="s">
        <v>47</v>
      </c>
      <c r="M46" s="136" t="s">
        <v>41</v>
      </c>
      <c r="N46" s="136" t="s">
        <v>51</v>
      </c>
      <c r="O46" s="168" t="s">
        <v>342</v>
      </c>
      <c r="P46" s="112" t="s">
        <v>343</v>
      </c>
      <c r="Q46" s="49"/>
      <c r="R46" s="49"/>
      <c r="S46" s="49"/>
      <c r="T46" s="49"/>
      <c r="U46" s="49"/>
      <c r="V46" s="49"/>
    </row>
    <row r="47" spans="1:22" s="139" customFormat="1" ht="12.75" customHeight="1">
      <c r="A47" s="136" t="s">
        <v>330</v>
      </c>
      <c r="B47" s="136" t="s">
        <v>28</v>
      </c>
      <c r="C47" s="94" t="s">
        <v>171</v>
      </c>
      <c r="D47" s="136" t="s">
        <v>30</v>
      </c>
      <c r="E47" s="136" t="s">
        <v>78</v>
      </c>
      <c r="F47" s="47" t="s">
        <v>2207</v>
      </c>
      <c r="G47" s="136" t="s">
        <v>44</v>
      </c>
      <c r="H47" s="136" t="s">
        <v>44</v>
      </c>
      <c r="I47" s="136" t="s">
        <v>37</v>
      </c>
      <c r="J47" s="47" t="s">
        <v>34</v>
      </c>
      <c r="K47" s="136" t="s">
        <v>229</v>
      </c>
      <c r="L47" s="47" t="s">
        <v>41</v>
      </c>
      <c r="M47" s="136" t="s">
        <v>41</v>
      </c>
      <c r="N47" s="136" t="s">
        <v>51</v>
      </c>
      <c r="O47" s="157" t="s">
        <v>344</v>
      </c>
      <c r="P47" s="112" t="s">
        <v>345</v>
      </c>
      <c r="T47" s="49"/>
    </row>
    <row r="48" spans="1:22" s="139" customFormat="1" ht="12.75" customHeight="1">
      <c r="A48" s="47" t="s">
        <v>789</v>
      </c>
      <c r="B48" s="139" t="s">
        <v>28</v>
      </c>
      <c r="C48" s="139" t="s">
        <v>41</v>
      </c>
      <c r="D48" s="139" t="s">
        <v>41</v>
      </c>
      <c r="E48" s="164" t="s">
        <v>83</v>
      </c>
      <c r="F48" s="50" t="s">
        <v>2185</v>
      </c>
      <c r="G48" s="139" t="s">
        <v>34</v>
      </c>
      <c r="H48" s="139" t="s">
        <v>44</v>
      </c>
      <c r="I48" s="139" t="s">
        <v>37</v>
      </c>
      <c r="J48" s="118" t="s">
        <v>34</v>
      </c>
      <c r="K48" s="141" t="s">
        <v>792</v>
      </c>
      <c r="L48" s="136" t="s">
        <v>41</v>
      </c>
      <c r="M48" s="136" t="s">
        <v>41</v>
      </c>
      <c r="N48" s="136" t="s">
        <v>119</v>
      </c>
      <c r="O48" s="165" t="s">
        <v>82</v>
      </c>
      <c r="P48" s="112" t="s">
        <v>347</v>
      </c>
      <c r="Q48" s="47" t="s">
        <v>348</v>
      </c>
      <c r="R48" s="47">
        <v>67898</v>
      </c>
      <c r="T48" s="49"/>
    </row>
    <row r="49" spans="1:22" s="139" customFormat="1" ht="12.75" customHeight="1">
      <c r="A49" s="112" t="s">
        <v>349</v>
      </c>
      <c r="B49" s="112" t="s">
        <v>28</v>
      </c>
      <c r="C49" s="112" t="s">
        <v>201</v>
      </c>
      <c r="D49" s="112" t="s">
        <v>202</v>
      </c>
      <c r="E49" s="112" t="s">
        <v>350</v>
      </c>
      <c r="F49" s="47" t="s">
        <v>350</v>
      </c>
      <c r="G49" s="112" t="s">
        <v>44</v>
      </c>
      <c r="H49" s="112" t="s">
        <v>33</v>
      </c>
      <c r="I49" s="112" t="s">
        <v>37</v>
      </c>
      <c r="J49" s="112" t="s">
        <v>44</v>
      </c>
      <c r="K49" s="49" t="s">
        <v>30</v>
      </c>
      <c r="L49" s="136" t="s">
        <v>47</v>
      </c>
      <c r="M49" s="136" t="s">
        <v>41</v>
      </c>
      <c r="N49" s="112" t="s">
        <v>51</v>
      </c>
      <c r="O49" s="161" t="s">
        <v>352</v>
      </c>
      <c r="P49" s="112" t="s">
        <v>353</v>
      </c>
      <c r="T49" s="49"/>
    </row>
    <row r="50" spans="1:22" s="139" customFormat="1" ht="12.75" customHeight="1">
      <c r="A50" s="112" t="s">
        <v>349</v>
      </c>
      <c r="B50" s="139" t="s">
        <v>28</v>
      </c>
      <c r="C50" s="47" t="s">
        <v>374</v>
      </c>
      <c r="D50" s="47" t="s">
        <v>275</v>
      </c>
      <c r="E50" s="136" t="s">
        <v>78</v>
      </c>
      <c r="F50" s="47" t="s">
        <v>2201</v>
      </c>
      <c r="G50" s="112" t="s">
        <v>33</v>
      </c>
      <c r="H50" s="136" t="s">
        <v>34</v>
      </c>
      <c r="I50" s="136" t="s">
        <v>37</v>
      </c>
      <c r="J50" s="136" t="s">
        <v>33</v>
      </c>
      <c r="K50" s="47" t="s">
        <v>30</v>
      </c>
      <c r="L50" s="136" t="s">
        <v>47</v>
      </c>
      <c r="M50" s="136" t="s">
        <v>41</v>
      </c>
      <c r="N50" s="136" t="s">
        <v>51</v>
      </c>
      <c r="O50" s="161" t="s">
        <v>82</v>
      </c>
      <c r="P50" s="112" t="s">
        <v>356</v>
      </c>
      <c r="Q50" s="47" t="s">
        <v>357</v>
      </c>
      <c r="R50" s="47">
        <v>69672</v>
      </c>
      <c r="T50" s="49"/>
    </row>
    <row r="51" spans="1:22" s="139" customFormat="1" ht="12.75" customHeight="1">
      <c r="A51" s="136" t="s">
        <v>349</v>
      </c>
      <c r="B51" s="136" t="s">
        <v>28</v>
      </c>
      <c r="C51" s="136" t="s">
        <v>162</v>
      </c>
      <c r="D51" s="136" t="s">
        <v>30</v>
      </c>
      <c r="E51" s="136" t="s">
        <v>78</v>
      </c>
      <c r="F51" s="47" t="s">
        <v>2204</v>
      </c>
      <c r="G51" s="112" t="s">
        <v>44</v>
      </c>
      <c r="H51" s="136" t="s">
        <v>33</v>
      </c>
      <c r="I51" s="136" t="s">
        <v>37</v>
      </c>
      <c r="J51" s="136" t="s">
        <v>44</v>
      </c>
      <c r="K51" s="49" t="s">
        <v>30</v>
      </c>
      <c r="L51" s="136" t="s">
        <v>47</v>
      </c>
      <c r="M51" s="136" t="s">
        <v>41</v>
      </c>
      <c r="N51" s="136" t="s">
        <v>51</v>
      </c>
      <c r="O51" s="162" t="s">
        <v>359</v>
      </c>
      <c r="P51" s="112" t="s">
        <v>360</v>
      </c>
      <c r="T51" s="49"/>
    </row>
    <row r="52" spans="1:22" s="139" customFormat="1" ht="12.75" customHeight="1">
      <c r="A52" s="112" t="s">
        <v>361</v>
      </c>
      <c r="B52" s="112" t="s">
        <v>362</v>
      </c>
      <c r="C52" s="136" t="s">
        <v>29</v>
      </c>
      <c r="D52" s="112" t="s">
        <v>30</v>
      </c>
      <c r="E52" s="112" t="s">
        <v>363</v>
      </c>
      <c r="F52" s="47" t="s">
        <v>2251</v>
      </c>
      <c r="G52" s="139" t="s">
        <v>44</v>
      </c>
      <c r="H52" s="112" t="s">
        <v>33</v>
      </c>
      <c r="I52" s="112" t="s">
        <v>37</v>
      </c>
      <c r="J52" s="112" t="s">
        <v>44</v>
      </c>
      <c r="K52" s="141" t="s">
        <v>365</v>
      </c>
      <c r="L52" s="136" t="s">
        <v>47</v>
      </c>
      <c r="M52" s="136" t="s">
        <v>41</v>
      </c>
      <c r="N52" s="112" t="s">
        <v>51</v>
      </c>
      <c r="O52" s="159" t="s">
        <v>368</v>
      </c>
      <c r="P52" s="112" t="s">
        <v>370</v>
      </c>
      <c r="T52" s="49"/>
    </row>
    <row r="53" spans="1:22" s="139" customFormat="1" ht="12.75" customHeight="1">
      <c r="A53" s="112" t="s">
        <v>361</v>
      </c>
      <c r="B53" s="112" t="s">
        <v>362</v>
      </c>
      <c r="C53" s="136" t="s">
        <v>259</v>
      </c>
      <c r="D53" s="112" t="s">
        <v>30</v>
      </c>
      <c r="E53" s="112" t="s">
        <v>363</v>
      </c>
      <c r="F53" s="47" t="s">
        <v>2290</v>
      </c>
      <c r="G53" s="139" t="s">
        <v>44</v>
      </c>
      <c r="H53" s="112" t="s">
        <v>33</v>
      </c>
      <c r="I53" s="112" t="s">
        <v>37</v>
      </c>
      <c r="J53" s="112" t="s">
        <v>44</v>
      </c>
      <c r="K53" s="141" t="s">
        <v>365</v>
      </c>
      <c r="L53" s="136" t="s">
        <v>47</v>
      </c>
      <c r="M53" s="136" t="s">
        <v>41</v>
      </c>
      <c r="N53" s="112" t="s">
        <v>51</v>
      </c>
      <c r="O53" s="159" t="s">
        <v>368</v>
      </c>
      <c r="P53" s="112" t="s">
        <v>370</v>
      </c>
      <c r="T53" s="49"/>
    </row>
    <row r="54" spans="1:22" s="139" customFormat="1" ht="12.75" customHeight="1">
      <c r="A54" s="112" t="s">
        <v>361</v>
      </c>
      <c r="B54" s="112" t="s">
        <v>362</v>
      </c>
      <c r="C54" s="112" t="s">
        <v>29</v>
      </c>
      <c r="D54" s="112" t="s">
        <v>30</v>
      </c>
      <c r="E54" s="112" t="s">
        <v>372</v>
      </c>
      <c r="F54" s="47" t="s">
        <v>2251</v>
      </c>
      <c r="G54" s="112" t="s">
        <v>34</v>
      </c>
      <c r="H54" s="112" t="s">
        <v>33</v>
      </c>
      <c r="I54" s="112" t="s">
        <v>37</v>
      </c>
      <c r="J54" s="112" t="s">
        <v>34</v>
      </c>
      <c r="K54" s="141" t="s">
        <v>365</v>
      </c>
      <c r="L54" s="136" t="s">
        <v>47</v>
      </c>
      <c r="M54" s="136" t="s">
        <v>41</v>
      </c>
      <c r="N54" s="112" t="s">
        <v>51</v>
      </c>
      <c r="O54" s="170" t="s">
        <v>376</v>
      </c>
      <c r="P54" s="112" t="s">
        <v>378</v>
      </c>
      <c r="T54" s="49"/>
    </row>
    <row r="55" spans="1:22" s="139" customFormat="1" ht="12.75" customHeight="1">
      <c r="A55" s="112" t="s">
        <v>361</v>
      </c>
      <c r="B55" s="112" t="s">
        <v>362</v>
      </c>
      <c r="C55" s="112" t="s">
        <v>29</v>
      </c>
      <c r="D55" s="112" t="s">
        <v>30</v>
      </c>
      <c r="E55" s="112" t="s">
        <v>372</v>
      </c>
      <c r="F55" s="47" t="s">
        <v>2251</v>
      </c>
      <c r="G55" s="136" t="s">
        <v>34</v>
      </c>
      <c r="H55" s="112" t="s">
        <v>44</v>
      </c>
      <c r="I55" s="112" t="s">
        <v>37</v>
      </c>
      <c r="J55" s="112" t="s">
        <v>34</v>
      </c>
      <c r="K55" s="141" t="s">
        <v>365</v>
      </c>
      <c r="L55" s="136" t="s">
        <v>47</v>
      </c>
      <c r="M55" s="136" t="s">
        <v>41</v>
      </c>
      <c r="N55" s="112" t="s">
        <v>51</v>
      </c>
      <c r="O55" s="161" t="s">
        <v>379</v>
      </c>
      <c r="P55" s="112" t="s">
        <v>380</v>
      </c>
      <c r="T55" s="49"/>
    </row>
    <row r="56" spans="1:22" s="139" customFormat="1" ht="12.75" customHeight="1">
      <c r="A56" s="112" t="s">
        <v>361</v>
      </c>
      <c r="B56" s="112" t="s">
        <v>362</v>
      </c>
      <c r="C56" s="136" t="s">
        <v>29</v>
      </c>
      <c r="D56" s="112" t="s">
        <v>30</v>
      </c>
      <c r="E56" s="112" t="s">
        <v>372</v>
      </c>
      <c r="F56" s="47" t="s">
        <v>2251</v>
      </c>
      <c r="G56" s="136" t="s">
        <v>34</v>
      </c>
      <c r="H56" s="112" t="s">
        <v>33</v>
      </c>
      <c r="I56" s="112" t="s">
        <v>37</v>
      </c>
      <c r="J56" s="112" t="s">
        <v>34</v>
      </c>
      <c r="K56" s="141" t="s">
        <v>365</v>
      </c>
      <c r="L56" s="136" t="s">
        <v>47</v>
      </c>
      <c r="M56" s="136" t="s">
        <v>41</v>
      </c>
      <c r="N56" s="112" t="s">
        <v>51</v>
      </c>
      <c r="O56" s="161" t="s">
        <v>381</v>
      </c>
      <c r="P56" s="112" t="s">
        <v>382</v>
      </c>
      <c r="T56" s="49"/>
    </row>
    <row r="57" spans="1:22" s="139" customFormat="1" ht="12.75" customHeight="1">
      <c r="A57" s="112" t="s">
        <v>361</v>
      </c>
      <c r="B57" s="112" t="s">
        <v>362</v>
      </c>
      <c r="C57" s="136" t="s">
        <v>259</v>
      </c>
      <c r="D57" s="112" t="s">
        <v>30</v>
      </c>
      <c r="E57" s="112" t="s">
        <v>372</v>
      </c>
      <c r="F57" s="47" t="s">
        <v>2290</v>
      </c>
      <c r="G57" s="136" t="s">
        <v>34</v>
      </c>
      <c r="H57" s="112" t="s">
        <v>33</v>
      </c>
      <c r="I57" s="112" t="s">
        <v>37</v>
      </c>
      <c r="J57" s="112" t="s">
        <v>34</v>
      </c>
      <c r="K57" s="141" t="s">
        <v>365</v>
      </c>
      <c r="L57" s="136" t="s">
        <v>47</v>
      </c>
      <c r="M57" s="136" t="s">
        <v>41</v>
      </c>
      <c r="N57" s="112" t="s">
        <v>51</v>
      </c>
      <c r="O57" s="161" t="s">
        <v>381</v>
      </c>
      <c r="P57" s="112" t="s">
        <v>382</v>
      </c>
      <c r="T57" s="49"/>
    </row>
    <row r="58" spans="1:22" s="139" customFormat="1" ht="12.75" customHeight="1">
      <c r="A58" s="112" t="s">
        <v>361</v>
      </c>
      <c r="B58" s="112" t="s">
        <v>362</v>
      </c>
      <c r="C58" s="112" t="s">
        <v>29</v>
      </c>
      <c r="D58" s="112" t="s">
        <v>30</v>
      </c>
      <c r="E58" s="112" t="s">
        <v>372</v>
      </c>
      <c r="F58" s="47" t="s">
        <v>2251</v>
      </c>
      <c r="G58" s="136" t="s">
        <v>34</v>
      </c>
      <c r="H58" s="112" t="s">
        <v>33</v>
      </c>
      <c r="I58" s="112" t="s">
        <v>37</v>
      </c>
      <c r="J58" s="112" t="s">
        <v>34</v>
      </c>
      <c r="K58" s="141" t="s">
        <v>365</v>
      </c>
      <c r="L58" s="136" t="s">
        <v>47</v>
      </c>
      <c r="M58" s="136" t="s">
        <v>41</v>
      </c>
      <c r="N58" s="112" t="s">
        <v>51</v>
      </c>
      <c r="O58" s="161" t="s">
        <v>386</v>
      </c>
      <c r="P58" s="112" t="s">
        <v>387</v>
      </c>
      <c r="T58" s="49"/>
    </row>
    <row r="59" spans="1:22" s="139" customFormat="1" ht="12.75" customHeight="1">
      <c r="A59" s="112" t="s">
        <v>361</v>
      </c>
      <c r="B59" s="112" t="s">
        <v>362</v>
      </c>
      <c r="C59" s="112" t="s">
        <v>259</v>
      </c>
      <c r="D59" s="112" t="s">
        <v>30</v>
      </c>
      <c r="E59" s="112" t="s">
        <v>372</v>
      </c>
      <c r="F59" s="47" t="s">
        <v>2290</v>
      </c>
      <c r="G59" s="136" t="s">
        <v>34</v>
      </c>
      <c r="H59" s="112" t="s">
        <v>33</v>
      </c>
      <c r="I59" s="112" t="s">
        <v>37</v>
      </c>
      <c r="J59" s="112" t="s">
        <v>34</v>
      </c>
      <c r="K59" s="141" t="s">
        <v>365</v>
      </c>
      <c r="L59" s="136" t="s">
        <v>47</v>
      </c>
      <c r="M59" s="136" t="s">
        <v>41</v>
      </c>
      <c r="N59" s="112" t="s">
        <v>51</v>
      </c>
      <c r="O59" s="161" t="s">
        <v>386</v>
      </c>
      <c r="P59" s="112" t="s">
        <v>387</v>
      </c>
      <c r="T59" s="49"/>
    </row>
    <row r="60" spans="1:22" s="139" customFormat="1" ht="12.75" customHeight="1">
      <c r="A60" s="112" t="s">
        <v>361</v>
      </c>
      <c r="B60" s="112" t="s">
        <v>362</v>
      </c>
      <c r="C60" s="136" t="s">
        <v>29</v>
      </c>
      <c r="D60" s="112" t="s">
        <v>30</v>
      </c>
      <c r="E60" s="112" t="s">
        <v>389</v>
      </c>
      <c r="F60" s="47" t="s">
        <v>2279</v>
      </c>
      <c r="G60" s="136" t="s">
        <v>34</v>
      </c>
      <c r="H60" s="112" t="s">
        <v>33</v>
      </c>
      <c r="I60" s="112" t="s">
        <v>37</v>
      </c>
      <c r="J60" s="112" t="s">
        <v>34</v>
      </c>
      <c r="K60" s="141" t="s">
        <v>365</v>
      </c>
      <c r="L60" s="136" t="s">
        <v>47</v>
      </c>
      <c r="M60" s="136" t="s">
        <v>41</v>
      </c>
      <c r="N60" s="112" t="s">
        <v>51</v>
      </c>
      <c r="O60" s="161" t="s">
        <v>390</v>
      </c>
      <c r="P60" s="112" t="s">
        <v>391</v>
      </c>
      <c r="T60" s="49"/>
    </row>
    <row r="61" spans="1:22" s="139" customFormat="1" ht="12.75" customHeight="1">
      <c r="A61" s="112" t="s">
        <v>361</v>
      </c>
      <c r="B61" s="112" t="s">
        <v>362</v>
      </c>
      <c r="C61" s="112" t="s">
        <v>29</v>
      </c>
      <c r="D61" s="112" t="s">
        <v>30</v>
      </c>
      <c r="E61" s="112" t="s">
        <v>393</v>
      </c>
      <c r="F61" s="47" t="s">
        <v>2251</v>
      </c>
      <c r="G61" s="136" t="s">
        <v>34</v>
      </c>
      <c r="H61" s="112" t="s">
        <v>44</v>
      </c>
      <c r="I61" s="112" t="s">
        <v>37</v>
      </c>
      <c r="J61" s="112" t="s">
        <v>34</v>
      </c>
      <c r="K61" s="141" t="s">
        <v>365</v>
      </c>
      <c r="L61" s="136" t="s">
        <v>47</v>
      </c>
      <c r="M61" s="136" t="s">
        <v>41</v>
      </c>
      <c r="N61" s="112" t="s">
        <v>51</v>
      </c>
      <c r="O61" s="161" t="s">
        <v>394</v>
      </c>
      <c r="P61" s="112" t="s">
        <v>395</v>
      </c>
      <c r="T61" s="49"/>
    </row>
    <row r="62" spans="1:22" s="139" customFormat="1" ht="12.75" customHeight="1">
      <c r="A62" s="112" t="s">
        <v>361</v>
      </c>
      <c r="B62" s="112" t="s">
        <v>362</v>
      </c>
      <c r="C62" s="112" t="s">
        <v>29</v>
      </c>
      <c r="D62" s="112" t="s">
        <v>30</v>
      </c>
      <c r="E62" s="112" t="s">
        <v>372</v>
      </c>
      <c r="F62" s="47" t="s">
        <v>2251</v>
      </c>
      <c r="G62" s="136" t="s">
        <v>34</v>
      </c>
      <c r="H62" s="112" t="s">
        <v>44</v>
      </c>
      <c r="I62" s="112" t="s">
        <v>37</v>
      </c>
      <c r="J62" s="112" t="s">
        <v>34</v>
      </c>
      <c r="K62" s="141" t="s">
        <v>365</v>
      </c>
      <c r="L62" s="136" t="s">
        <v>47</v>
      </c>
      <c r="M62" s="136" t="s">
        <v>41</v>
      </c>
      <c r="N62" s="112" t="s">
        <v>51</v>
      </c>
      <c r="O62" s="161" t="s">
        <v>396</v>
      </c>
      <c r="P62" s="112" t="s">
        <v>397</v>
      </c>
      <c r="T62" s="49"/>
    </row>
    <row r="63" spans="1:22" s="139" customFormat="1" ht="12.75" customHeight="1">
      <c r="A63" s="136" t="s">
        <v>361</v>
      </c>
      <c r="B63" s="112" t="s">
        <v>362</v>
      </c>
      <c r="C63" s="112" t="s">
        <v>259</v>
      </c>
      <c r="D63" s="112" t="s">
        <v>30</v>
      </c>
      <c r="E63" s="112" t="s">
        <v>372</v>
      </c>
      <c r="F63" s="47" t="s">
        <v>2290</v>
      </c>
      <c r="G63" s="136" t="s">
        <v>34</v>
      </c>
      <c r="H63" s="112" t="s">
        <v>33</v>
      </c>
      <c r="I63" s="112" t="s">
        <v>37</v>
      </c>
      <c r="J63" s="112" t="s">
        <v>33</v>
      </c>
      <c r="K63" s="141" t="s">
        <v>365</v>
      </c>
      <c r="L63" s="136" t="s">
        <v>47</v>
      </c>
      <c r="M63" s="136" t="s">
        <v>41</v>
      </c>
      <c r="N63" s="112" t="s">
        <v>51</v>
      </c>
      <c r="O63" s="159" t="s">
        <v>400</v>
      </c>
      <c r="P63" s="112" t="s">
        <v>401</v>
      </c>
      <c r="T63" s="49"/>
    </row>
    <row r="64" spans="1:22" s="139" customFormat="1" ht="12.75" customHeight="1">
      <c r="A64" s="136" t="s">
        <v>402</v>
      </c>
      <c r="B64" s="136" t="s">
        <v>28</v>
      </c>
      <c r="C64" s="136" t="s">
        <v>93</v>
      </c>
      <c r="D64" s="136" t="s">
        <v>41</v>
      </c>
      <c r="E64" s="136" t="s">
        <v>403</v>
      </c>
      <c r="F64" s="47" t="s">
        <v>2280</v>
      </c>
      <c r="G64" s="136" t="s">
        <v>34</v>
      </c>
      <c r="H64" s="136" t="s">
        <v>44</v>
      </c>
      <c r="I64" s="136" t="s">
        <v>37</v>
      </c>
      <c r="J64" s="136" t="s">
        <v>34</v>
      </c>
      <c r="K64" s="141" t="s">
        <v>406</v>
      </c>
      <c r="L64" s="136" t="s">
        <v>47</v>
      </c>
      <c r="M64" s="136" t="s">
        <v>407</v>
      </c>
      <c r="N64" s="136" t="s">
        <v>41</v>
      </c>
      <c r="O64" s="142" t="s">
        <v>408</v>
      </c>
      <c r="P64" s="136" t="s">
        <v>409</v>
      </c>
      <c r="Q64" s="49"/>
      <c r="R64" s="49"/>
      <c r="S64" s="49"/>
      <c r="T64" s="49"/>
      <c r="U64" s="49"/>
      <c r="V64" s="49"/>
    </row>
    <row r="65" spans="1:22" s="139" customFormat="1" ht="12.75" customHeight="1">
      <c r="A65" s="136" t="s">
        <v>402</v>
      </c>
      <c r="B65" s="136" t="s">
        <v>28</v>
      </c>
      <c r="C65" s="136" t="s">
        <v>171</v>
      </c>
      <c r="D65" s="136" t="s">
        <v>41</v>
      </c>
      <c r="E65" s="136" t="s">
        <v>403</v>
      </c>
      <c r="F65" s="47" t="s">
        <v>2281</v>
      </c>
      <c r="G65" s="136" t="s">
        <v>34</v>
      </c>
      <c r="H65" s="136" t="s">
        <v>44</v>
      </c>
      <c r="I65" s="136" t="s">
        <v>37</v>
      </c>
      <c r="J65" s="136" t="s">
        <v>34</v>
      </c>
      <c r="K65" s="141" t="s">
        <v>406</v>
      </c>
      <c r="L65" s="136" t="s">
        <v>47</v>
      </c>
      <c r="M65" s="136" t="s">
        <v>407</v>
      </c>
      <c r="N65" s="136" t="s">
        <v>41</v>
      </c>
      <c r="O65" s="142" t="s">
        <v>408</v>
      </c>
      <c r="P65" s="136" t="s">
        <v>409</v>
      </c>
      <c r="Q65" s="49"/>
      <c r="R65" s="49"/>
      <c r="S65" s="49"/>
      <c r="T65" s="49"/>
      <c r="U65" s="49"/>
      <c r="V65" s="49"/>
    </row>
    <row r="66" spans="1:22" s="139" customFormat="1" ht="12.75" customHeight="1">
      <c r="A66" s="136" t="s">
        <v>402</v>
      </c>
      <c r="B66" s="136" t="s">
        <v>28</v>
      </c>
      <c r="C66" s="47" t="s">
        <v>158</v>
      </c>
      <c r="D66" s="136" t="s">
        <v>41</v>
      </c>
      <c r="E66" s="136" t="s">
        <v>403</v>
      </c>
      <c r="F66" s="47" t="s">
        <v>2282</v>
      </c>
      <c r="G66" s="136" t="s">
        <v>34</v>
      </c>
      <c r="H66" s="136" t="s">
        <v>44</v>
      </c>
      <c r="I66" s="136" t="s">
        <v>37</v>
      </c>
      <c r="J66" s="136" t="s">
        <v>34</v>
      </c>
      <c r="K66" s="141" t="s">
        <v>406</v>
      </c>
      <c r="L66" s="136" t="s">
        <v>47</v>
      </c>
      <c r="M66" s="136" t="s">
        <v>407</v>
      </c>
      <c r="N66" s="136" t="s">
        <v>41</v>
      </c>
      <c r="O66" s="142" t="s">
        <v>408</v>
      </c>
      <c r="P66" s="136" t="s">
        <v>409</v>
      </c>
      <c r="Q66" s="49"/>
      <c r="R66" s="49"/>
      <c r="S66" s="49"/>
      <c r="T66" s="49"/>
      <c r="U66" s="49"/>
      <c r="V66" s="49"/>
    </row>
    <row r="67" spans="1:22" s="139" customFormat="1" ht="12.75" customHeight="1">
      <c r="A67" s="147" t="s">
        <v>402</v>
      </c>
      <c r="B67" s="136" t="s">
        <v>28</v>
      </c>
      <c r="C67" s="94" t="s">
        <v>418</v>
      </c>
      <c r="D67" s="136" t="s">
        <v>30</v>
      </c>
      <c r="E67" s="136" t="s">
        <v>403</v>
      </c>
      <c r="F67" s="47" t="s">
        <v>2283</v>
      </c>
      <c r="G67" s="136" t="s">
        <v>34</v>
      </c>
      <c r="H67" s="136" t="s">
        <v>44</v>
      </c>
      <c r="I67" s="136" t="s">
        <v>37</v>
      </c>
      <c r="J67" s="136" t="s">
        <v>34</v>
      </c>
      <c r="K67" s="141" t="s">
        <v>406</v>
      </c>
      <c r="L67" s="136" t="s">
        <v>47</v>
      </c>
      <c r="M67" s="136" t="s">
        <v>421</v>
      </c>
      <c r="N67" s="136" t="s">
        <v>41</v>
      </c>
      <c r="O67" s="142" t="s">
        <v>408</v>
      </c>
      <c r="P67" s="136" t="s">
        <v>409</v>
      </c>
      <c r="Q67" s="49"/>
      <c r="R67" s="49"/>
      <c r="S67" s="49"/>
      <c r="T67" s="49"/>
      <c r="U67" s="49"/>
      <c r="V67" s="49"/>
    </row>
    <row r="68" spans="1:22" s="139" customFormat="1" ht="12.75" customHeight="1">
      <c r="A68" s="147" t="s">
        <v>402</v>
      </c>
      <c r="B68" s="136" t="s">
        <v>28</v>
      </c>
      <c r="C68" s="94" t="s">
        <v>179</v>
      </c>
      <c r="D68" s="136" t="s">
        <v>30</v>
      </c>
      <c r="E68" s="136" t="s">
        <v>403</v>
      </c>
      <c r="F68" s="47" t="s">
        <v>2284</v>
      </c>
      <c r="G68" s="136" t="s">
        <v>34</v>
      </c>
      <c r="H68" s="136" t="s">
        <v>44</v>
      </c>
      <c r="I68" s="136" t="s">
        <v>37</v>
      </c>
      <c r="J68" s="136" t="s">
        <v>34</v>
      </c>
      <c r="K68" s="141" t="s">
        <v>406</v>
      </c>
      <c r="L68" s="136" t="s">
        <v>47</v>
      </c>
      <c r="M68" s="136" t="s">
        <v>425</v>
      </c>
      <c r="N68" s="136" t="s">
        <v>41</v>
      </c>
      <c r="O68" s="142" t="s">
        <v>408</v>
      </c>
      <c r="P68" s="136" t="s">
        <v>409</v>
      </c>
      <c r="Q68" s="49"/>
      <c r="R68" s="49"/>
      <c r="S68" s="49"/>
      <c r="T68" s="49"/>
      <c r="U68" s="49"/>
      <c r="V68" s="49"/>
    </row>
    <row r="69" spans="1:22" s="139" customFormat="1" ht="12.75" customHeight="1">
      <c r="A69" s="187" t="s">
        <v>1668</v>
      </c>
      <c r="B69" s="139" t="s">
        <v>427</v>
      </c>
      <c r="C69" s="136" t="s">
        <v>149</v>
      </c>
      <c r="D69" s="136" t="s">
        <v>41</v>
      </c>
      <c r="E69" s="136" t="s">
        <v>78</v>
      </c>
      <c r="F69" s="47" t="s">
        <v>2200</v>
      </c>
      <c r="G69" s="139" t="s">
        <v>34</v>
      </c>
      <c r="H69" s="139" t="s">
        <v>44</v>
      </c>
      <c r="I69" s="139" t="s">
        <v>37</v>
      </c>
      <c r="J69" s="139" t="s">
        <v>34</v>
      </c>
      <c r="K69" s="47" t="s">
        <v>30</v>
      </c>
      <c r="L69" s="136" t="s">
        <v>47</v>
      </c>
      <c r="M69" s="47" t="s">
        <v>385</v>
      </c>
      <c r="N69" s="136" t="s">
        <v>51</v>
      </c>
      <c r="O69" s="171" t="s">
        <v>429</v>
      </c>
      <c r="P69" s="112" t="s">
        <v>432</v>
      </c>
      <c r="T69" s="49"/>
    </row>
    <row r="70" spans="1:22" s="139" customFormat="1" ht="12.75" customHeight="1">
      <c r="A70" s="187" t="s">
        <v>1668</v>
      </c>
      <c r="B70" s="139" t="s">
        <v>427</v>
      </c>
      <c r="C70" s="136" t="s">
        <v>162</v>
      </c>
      <c r="D70" s="136" t="s">
        <v>30</v>
      </c>
      <c r="E70" s="136" t="s">
        <v>78</v>
      </c>
      <c r="F70" s="47" t="s">
        <v>2204</v>
      </c>
      <c r="G70" s="139" t="s">
        <v>34</v>
      </c>
      <c r="H70" s="139" t="s">
        <v>44</v>
      </c>
      <c r="I70" s="139" t="s">
        <v>37</v>
      </c>
      <c r="J70" s="139" t="s">
        <v>34</v>
      </c>
      <c r="K70" s="47" t="s">
        <v>30</v>
      </c>
      <c r="L70" s="136" t="s">
        <v>47</v>
      </c>
      <c r="M70" s="47" t="s">
        <v>385</v>
      </c>
      <c r="N70" s="136" t="s">
        <v>51</v>
      </c>
      <c r="O70" s="171" t="s">
        <v>429</v>
      </c>
      <c r="P70" s="112" t="s">
        <v>432</v>
      </c>
      <c r="T70" s="49"/>
    </row>
    <row r="71" spans="1:22" s="139" customFormat="1" ht="12.75" customHeight="1">
      <c r="A71" s="187" t="s">
        <v>1668</v>
      </c>
      <c r="B71" s="112" t="s">
        <v>427</v>
      </c>
      <c r="C71" s="112" t="s">
        <v>29</v>
      </c>
      <c r="D71" s="112" t="s">
        <v>30</v>
      </c>
      <c r="E71" s="112" t="s">
        <v>434</v>
      </c>
      <c r="F71" s="47" t="s">
        <v>2242</v>
      </c>
      <c r="G71" s="112" t="s">
        <v>33</v>
      </c>
      <c r="H71" s="112" t="s">
        <v>44</v>
      </c>
      <c r="I71" s="112" t="s">
        <v>37</v>
      </c>
      <c r="J71" s="112" t="s">
        <v>33</v>
      </c>
      <c r="K71" s="47" t="s">
        <v>30</v>
      </c>
      <c r="L71" s="136" t="s">
        <v>47</v>
      </c>
      <c r="M71" s="47" t="s">
        <v>385</v>
      </c>
      <c r="N71" s="112" t="s">
        <v>51</v>
      </c>
      <c r="O71" s="161" t="s">
        <v>437</v>
      </c>
      <c r="P71" s="112" t="s">
        <v>438</v>
      </c>
      <c r="T71" s="49"/>
    </row>
    <row r="72" spans="1:22" s="139" customFormat="1" ht="12.75" customHeight="1">
      <c r="A72" s="147" t="s">
        <v>351</v>
      </c>
      <c r="B72" s="139" t="s">
        <v>28</v>
      </c>
      <c r="C72" s="136" t="s">
        <v>259</v>
      </c>
      <c r="D72" s="136" t="s">
        <v>30</v>
      </c>
      <c r="E72" s="136" t="s">
        <v>440</v>
      </c>
      <c r="F72" s="47" t="s">
        <v>2243</v>
      </c>
      <c r="G72" s="136" t="s">
        <v>34</v>
      </c>
      <c r="H72" s="136" t="s">
        <v>33</v>
      </c>
      <c r="I72" s="136" t="s">
        <v>37</v>
      </c>
      <c r="J72" s="136" t="s">
        <v>34</v>
      </c>
      <c r="K72" s="47" t="s">
        <v>30</v>
      </c>
      <c r="L72" s="136" t="s">
        <v>47</v>
      </c>
      <c r="M72" s="47" t="s">
        <v>41</v>
      </c>
      <c r="N72" s="136" t="s">
        <v>51</v>
      </c>
      <c r="O72" s="161" t="s">
        <v>442</v>
      </c>
      <c r="P72" s="112" t="s">
        <v>443</v>
      </c>
      <c r="Q72" s="49"/>
      <c r="R72" s="49"/>
      <c r="S72" s="49"/>
      <c r="T72" s="49"/>
      <c r="U72" s="49"/>
      <c r="V72" s="49"/>
    </row>
    <row r="73" spans="1:22" s="139" customFormat="1" ht="12.75" customHeight="1">
      <c r="A73" s="147" t="s">
        <v>351</v>
      </c>
      <c r="B73" s="139" t="s">
        <v>28</v>
      </c>
      <c r="C73" s="136" t="s">
        <v>446</v>
      </c>
      <c r="D73" s="136" t="s">
        <v>30</v>
      </c>
      <c r="E73" s="136" t="s">
        <v>447</v>
      </c>
      <c r="F73" s="47" t="s">
        <v>2285</v>
      </c>
      <c r="G73" s="136" t="s">
        <v>34</v>
      </c>
      <c r="H73" s="136" t="s">
        <v>33</v>
      </c>
      <c r="I73" s="136" t="s">
        <v>37</v>
      </c>
      <c r="J73" s="136" t="s">
        <v>34</v>
      </c>
      <c r="K73" s="47" t="s">
        <v>30</v>
      </c>
      <c r="L73" s="136" t="s">
        <v>47</v>
      </c>
      <c r="M73" s="47" t="s">
        <v>41</v>
      </c>
      <c r="N73" s="136" t="s">
        <v>51</v>
      </c>
      <c r="O73" s="161" t="s">
        <v>442</v>
      </c>
      <c r="P73" s="112" t="s">
        <v>443</v>
      </c>
      <c r="Q73" s="49"/>
      <c r="R73" s="49"/>
      <c r="S73" s="49"/>
      <c r="T73" s="49"/>
      <c r="U73" s="49"/>
      <c r="V73" s="49"/>
    </row>
    <row r="74" spans="1:22" s="139" customFormat="1" ht="12.75" customHeight="1">
      <c r="A74" s="188" t="s">
        <v>450</v>
      </c>
      <c r="B74" s="112" t="s">
        <v>399</v>
      </c>
      <c r="C74" s="112" t="s">
        <v>29</v>
      </c>
      <c r="D74" s="112" t="s">
        <v>30</v>
      </c>
      <c r="E74" s="112" t="s">
        <v>434</v>
      </c>
      <c r="F74" s="47" t="s">
        <v>2242</v>
      </c>
      <c r="G74" s="136" t="s">
        <v>33</v>
      </c>
      <c r="H74" s="112" t="s">
        <v>44</v>
      </c>
      <c r="I74" s="112" t="s">
        <v>37</v>
      </c>
      <c r="J74" s="112" t="s">
        <v>33</v>
      </c>
      <c r="K74" s="47" t="s">
        <v>30</v>
      </c>
      <c r="L74" s="136" t="s">
        <v>47</v>
      </c>
      <c r="M74" s="47" t="s">
        <v>385</v>
      </c>
      <c r="N74" s="112" t="s">
        <v>119</v>
      </c>
      <c r="O74" s="161" t="s">
        <v>82</v>
      </c>
      <c r="P74" s="112" t="s">
        <v>452</v>
      </c>
      <c r="Q74" s="47" t="s">
        <v>454</v>
      </c>
      <c r="R74" s="47">
        <v>63185</v>
      </c>
      <c r="S74" s="49"/>
      <c r="T74" s="49"/>
      <c r="U74" s="49"/>
      <c r="V74" s="49"/>
    </row>
    <row r="75" spans="1:22" s="139" customFormat="1" ht="12.75" customHeight="1">
      <c r="A75" s="188" t="s">
        <v>450</v>
      </c>
      <c r="B75" s="112" t="s">
        <v>362</v>
      </c>
      <c r="C75" s="112" t="s">
        <v>29</v>
      </c>
      <c r="D75" s="112" t="s">
        <v>30</v>
      </c>
      <c r="E75" s="112" t="s">
        <v>456</v>
      </c>
      <c r="F75" s="47" t="s">
        <v>2254</v>
      </c>
      <c r="G75" s="112" t="s">
        <v>34</v>
      </c>
      <c r="H75" s="112" t="s">
        <v>33</v>
      </c>
      <c r="I75" s="112" t="s">
        <v>37</v>
      </c>
      <c r="J75" s="112" t="s">
        <v>34</v>
      </c>
      <c r="K75" s="47" t="s">
        <v>30</v>
      </c>
      <c r="L75" s="136" t="s">
        <v>47</v>
      </c>
      <c r="M75" s="47" t="s">
        <v>385</v>
      </c>
      <c r="N75" s="112" t="s">
        <v>51</v>
      </c>
      <c r="O75" s="161" t="s">
        <v>458</v>
      </c>
      <c r="P75" s="112" t="s">
        <v>460</v>
      </c>
      <c r="Q75" s="49"/>
      <c r="R75" s="49"/>
      <c r="S75" s="49"/>
      <c r="T75" s="49"/>
      <c r="U75" s="49"/>
      <c r="V75" s="49"/>
    </row>
    <row r="76" spans="1:22" s="139" customFormat="1" ht="12.75" customHeight="1">
      <c r="A76" s="188" t="s">
        <v>450</v>
      </c>
      <c r="B76" s="112" t="s">
        <v>399</v>
      </c>
      <c r="C76" s="112" t="s">
        <v>29</v>
      </c>
      <c r="D76" s="112" t="s">
        <v>30</v>
      </c>
      <c r="E76" s="112" t="s">
        <v>461</v>
      </c>
      <c r="F76" s="47" t="s">
        <v>2254</v>
      </c>
      <c r="G76" s="136" t="s">
        <v>33</v>
      </c>
      <c r="H76" s="112" t="s">
        <v>34</v>
      </c>
      <c r="I76" s="112" t="s">
        <v>37</v>
      </c>
      <c r="J76" s="112" t="s">
        <v>33</v>
      </c>
      <c r="K76" s="47" t="s">
        <v>30</v>
      </c>
      <c r="L76" s="136" t="s">
        <v>47</v>
      </c>
      <c r="M76" s="47" t="s">
        <v>385</v>
      </c>
      <c r="N76" s="112" t="s">
        <v>161</v>
      </c>
      <c r="O76" s="161" t="s">
        <v>82</v>
      </c>
      <c r="P76" s="112" t="s">
        <v>463</v>
      </c>
      <c r="Q76" s="47" t="s">
        <v>464</v>
      </c>
      <c r="R76" s="47">
        <v>64663</v>
      </c>
      <c r="S76" s="47" t="s">
        <v>465</v>
      </c>
      <c r="T76" s="158" t="s">
        <v>466</v>
      </c>
    </row>
    <row r="77" spans="1:22" s="139" customFormat="1" ht="12.75" customHeight="1">
      <c r="A77" s="188" t="s">
        <v>450</v>
      </c>
      <c r="B77" s="112" t="s">
        <v>362</v>
      </c>
      <c r="C77" s="112" t="s">
        <v>259</v>
      </c>
      <c r="D77" s="112" t="s">
        <v>30</v>
      </c>
      <c r="E77" s="112" t="s">
        <v>440</v>
      </c>
      <c r="F77" s="47" t="s">
        <v>2243</v>
      </c>
      <c r="G77" s="136" t="s">
        <v>34</v>
      </c>
      <c r="H77" s="112" t="s">
        <v>33</v>
      </c>
      <c r="I77" s="112" t="s">
        <v>37</v>
      </c>
      <c r="J77" s="112" t="s">
        <v>34</v>
      </c>
      <c r="K77" s="47" t="s">
        <v>30</v>
      </c>
      <c r="L77" s="136" t="s">
        <v>47</v>
      </c>
      <c r="M77" s="47" t="s">
        <v>385</v>
      </c>
      <c r="N77" s="112" t="s">
        <v>51</v>
      </c>
      <c r="O77" s="161" t="s">
        <v>469</v>
      </c>
      <c r="P77" s="112" t="s">
        <v>472</v>
      </c>
      <c r="T77" s="49"/>
    </row>
    <row r="78" spans="1:22" s="139" customFormat="1" ht="12.75" customHeight="1">
      <c r="A78" s="147" t="s">
        <v>450</v>
      </c>
      <c r="B78" s="139" t="s">
        <v>399</v>
      </c>
      <c r="C78" s="136" t="s">
        <v>474</v>
      </c>
      <c r="D78" s="136" t="s">
        <v>30</v>
      </c>
      <c r="E78" s="136" t="s">
        <v>78</v>
      </c>
      <c r="F78" s="47" t="s">
        <v>2286</v>
      </c>
      <c r="G78" s="136" t="s">
        <v>33</v>
      </c>
      <c r="H78" s="136" t="s">
        <v>44</v>
      </c>
      <c r="I78" s="136" t="s">
        <v>37</v>
      </c>
      <c r="J78" s="136" t="s">
        <v>33</v>
      </c>
      <c r="K78" s="47" t="s">
        <v>30</v>
      </c>
      <c r="L78" s="136" t="s">
        <v>47</v>
      </c>
      <c r="M78" s="47" t="s">
        <v>385</v>
      </c>
      <c r="N78" s="136" t="s">
        <v>161</v>
      </c>
      <c r="O78" s="168" t="s">
        <v>82</v>
      </c>
      <c r="P78" s="112" t="s">
        <v>477</v>
      </c>
      <c r="Q78" s="47" t="s">
        <v>478</v>
      </c>
      <c r="R78" s="47">
        <v>68300</v>
      </c>
      <c r="T78" s="47" t="s">
        <v>479</v>
      </c>
    </row>
    <row r="79" spans="1:22" s="139" customFormat="1" ht="12.75" customHeight="1">
      <c r="A79" s="188" t="s">
        <v>450</v>
      </c>
      <c r="B79" s="112" t="s">
        <v>399</v>
      </c>
      <c r="C79" s="112" t="s">
        <v>29</v>
      </c>
      <c r="D79" s="112" t="s">
        <v>30</v>
      </c>
      <c r="E79" s="112" t="s">
        <v>481</v>
      </c>
      <c r="F79" s="47" t="s">
        <v>2254</v>
      </c>
      <c r="G79" s="136" t="s">
        <v>34</v>
      </c>
      <c r="H79" s="112" t="s">
        <v>34</v>
      </c>
      <c r="I79" s="112" t="s">
        <v>37</v>
      </c>
      <c r="J79" s="112" t="s">
        <v>34</v>
      </c>
      <c r="K79" s="47" t="s">
        <v>30</v>
      </c>
      <c r="L79" s="136" t="s">
        <v>47</v>
      </c>
      <c r="M79" s="47" t="s">
        <v>385</v>
      </c>
      <c r="N79" s="112" t="s">
        <v>161</v>
      </c>
      <c r="O79" s="161" t="s">
        <v>82</v>
      </c>
      <c r="P79" s="112" t="s">
        <v>483</v>
      </c>
      <c r="Q79" s="47" t="s">
        <v>485</v>
      </c>
      <c r="R79" s="47">
        <v>72744</v>
      </c>
      <c r="S79" s="47">
        <v>3892907135</v>
      </c>
      <c r="T79" s="49"/>
    </row>
    <row r="80" spans="1:22" s="139" customFormat="1" ht="12.75" customHeight="1">
      <c r="A80" s="188" t="s">
        <v>450</v>
      </c>
      <c r="B80" s="112" t="s">
        <v>399</v>
      </c>
      <c r="C80" s="112" t="s">
        <v>29</v>
      </c>
      <c r="D80" s="112" t="s">
        <v>30</v>
      </c>
      <c r="E80" s="112" t="s">
        <v>461</v>
      </c>
      <c r="F80" s="47" t="s">
        <v>2254</v>
      </c>
      <c r="G80" s="136" t="s">
        <v>33</v>
      </c>
      <c r="H80" s="112" t="s">
        <v>44</v>
      </c>
      <c r="I80" s="112" t="s">
        <v>37</v>
      </c>
      <c r="J80" s="112" t="s">
        <v>33</v>
      </c>
      <c r="K80" s="47" t="s">
        <v>30</v>
      </c>
      <c r="L80" s="136" t="s">
        <v>47</v>
      </c>
      <c r="M80" s="47" t="s">
        <v>385</v>
      </c>
      <c r="N80" s="112" t="s">
        <v>161</v>
      </c>
      <c r="O80" s="159" t="s">
        <v>82</v>
      </c>
      <c r="P80" s="112" t="s">
        <v>486</v>
      </c>
      <c r="Q80" s="47" t="s">
        <v>487</v>
      </c>
      <c r="R80" s="47">
        <v>69374</v>
      </c>
      <c r="S80" s="47" t="s">
        <v>489</v>
      </c>
      <c r="T80" s="47" t="s">
        <v>490</v>
      </c>
    </row>
    <row r="81" spans="1:22" s="139" customFormat="1" ht="12.75" customHeight="1">
      <c r="A81" s="148" t="s">
        <v>1717</v>
      </c>
      <c r="B81" s="112" t="s">
        <v>28</v>
      </c>
      <c r="C81" s="112" t="s">
        <v>171</v>
      </c>
      <c r="D81" s="112" t="s">
        <v>30</v>
      </c>
      <c r="E81" s="112" t="s">
        <v>78</v>
      </c>
      <c r="F81" s="47" t="s">
        <v>2207</v>
      </c>
      <c r="G81" s="112" t="s">
        <v>34</v>
      </c>
      <c r="H81" s="112" t="s">
        <v>44</v>
      </c>
      <c r="I81" s="112" t="s">
        <v>37</v>
      </c>
      <c r="J81" s="112" t="s">
        <v>34</v>
      </c>
      <c r="K81" s="47" t="s">
        <v>30</v>
      </c>
      <c r="L81" s="136" t="s">
        <v>493</v>
      </c>
      <c r="M81" s="47" t="s">
        <v>41</v>
      </c>
      <c r="N81" s="112" t="s">
        <v>51</v>
      </c>
      <c r="O81" s="159" t="s">
        <v>494</v>
      </c>
      <c r="P81" s="112" t="s">
        <v>496</v>
      </c>
      <c r="Q81" s="49"/>
      <c r="R81" s="49"/>
      <c r="S81" s="49"/>
      <c r="T81" s="49"/>
      <c r="U81" s="49"/>
      <c r="V81" s="49"/>
    </row>
    <row r="82" spans="1:22" s="139" customFormat="1" ht="12.75" customHeight="1">
      <c r="A82" s="147" t="s">
        <v>492</v>
      </c>
      <c r="B82" s="136" t="s">
        <v>28</v>
      </c>
      <c r="C82" s="136" t="s">
        <v>201</v>
      </c>
      <c r="D82" s="136" t="s">
        <v>202</v>
      </c>
      <c r="E82" s="136" t="s">
        <v>78</v>
      </c>
      <c r="F82" s="47" t="s">
        <v>2274</v>
      </c>
      <c r="G82" s="47" t="s">
        <v>33</v>
      </c>
      <c r="H82" s="136" t="s">
        <v>44</v>
      </c>
      <c r="I82" s="136" t="s">
        <v>37</v>
      </c>
      <c r="J82" s="47" t="s">
        <v>33</v>
      </c>
      <c r="K82" s="141" t="s">
        <v>521</v>
      </c>
      <c r="L82" s="136" t="s">
        <v>47</v>
      </c>
      <c r="M82" s="47" t="s">
        <v>41</v>
      </c>
      <c r="N82" s="136" t="s">
        <v>51</v>
      </c>
      <c r="O82" s="162" t="s">
        <v>498</v>
      </c>
      <c r="P82" s="112" t="s">
        <v>499</v>
      </c>
      <c r="T82" s="49"/>
    </row>
    <row r="83" spans="1:22" s="139" customFormat="1" ht="12.75" customHeight="1">
      <c r="A83" s="188" t="s">
        <v>492</v>
      </c>
      <c r="B83" s="112" t="s">
        <v>28</v>
      </c>
      <c r="C83" s="112" t="s">
        <v>162</v>
      </c>
      <c r="D83" s="112" t="s">
        <v>30</v>
      </c>
      <c r="E83" s="112" t="s">
        <v>78</v>
      </c>
      <c r="F83" s="47" t="s">
        <v>2204</v>
      </c>
      <c r="G83" s="112" t="s">
        <v>34</v>
      </c>
      <c r="H83" s="112" t="s">
        <v>44</v>
      </c>
      <c r="I83" s="112" t="s">
        <v>37</v>
      </c>
      <c r="J83" s="112" t="s">
        <v>34</v>
      </c>
      <c r="K83" s="141" t="s">
        <v>521</v>
      </c>
      <c r="L83" s="136" t="s">
        <v>47</v>
      </c>
      <c r="M83" s="47" t="s">
        <v>41</v>
      </c>
      <c r="N83" s="112" t="s">
        <v>51</v>
      </c>
      <c r="O83" s="161" t="s">
        <v>502</v>
      </c>
      <c r="P83" s="112" t="s">
        <v>503</v>
      </c>
      <c r="Q83" s="49"/>
      <c r="R83" s="49"/>
      <c r="S83" s="49"/>
      <c r="T83" s="49"/>
      <c r="U83" s="49"/>
      <c r="V83" s="49"/>
    </row>
    <row r="84" spans="1:22" s="139" customFormat="1" ht="12.75" customHeight="1">
      <c r="A84" s="188" t="s">
        <v>492</v>
      </c>
      <c r="B84" s="112" t="s">
        <v>28</v>
      </c>
      <c r="C84" s="112" t="s">
        <v>162</v>
      </c>
      <c r="D84" s="112" t="s">
        <v>30</v>
      </c>
      <c r="E84" s="112" t="s">
        <v>78</v>
      </c>
      <c r="F84" s="47" t="s">
        <v>2204</v>
      </c>
      <c r="G84" s="112" t="s">
        <v>34</v>
      </c>
      <c r="H84" s="112" t="s">
        <v>34</v>
      </c>
      <c r="I84" s="112" t="s">
        <v>37</v>
      </c>
      <c r="J84" s="112" t="s">
        <v>34</v>
      </c>
      <c r="K84" s="141" t="s">
        <v>521</v>
      </c>
      <c r="L84" s="136" t="s">
        <v>47</v>
      </c>
      <c r="M84" s="47" t="s">
        <v>41</v>
      </c>
      <c r="N84" s="112" t="s">
        <v>51</v>
      </c>
      <c r="O84" s="170" t="s">
        <v>507</v>
      </c>
      <c r="P84" s="112" t="s">
        <v>509</v>
      </c>
      <c r="Q84" s="47" t="s">
        <v>510</v>
      </c>
      <c r="R84" s="47">
        <v>61307</v>
      </c>
      <c r="S84" s="47" t="s">
        <v>511</v>
      </c>
      <c r="T84" s="49"/>
    </row>
    <row r="85" spans="1:22" s="139" customFormat="1" ht="12.75" customHeight="1">
      <c r="A85" s="147" t="s">
        <v>492</v>
      </c>
      <c r="B85" s="136" t="s">
        <v>28</v>
      </c>
      <c r="C85" s="136" t="s">
        <v>191</v>
      </c>
      <c r="D85" s="136" t="s">
        <v>192</v>
      </c>
      <c r="E85" s="136" t="s">
        <v>78</v>
      </c>
      <c r="F85" s="47" t="s">
        <v>2220</v>
      </c>
      <c r="G85" s="112" t="s">
        <v>34</v>
      </c>
      <c r="H85" s="136" t="s">
        <v>44</v>
      </c>
      <c r="I85" s="136" t="s">
        <v>37</v>
      </c>
      <c r="J85" s="136" t="s">
        <v>34</v>
      </c>
      <c r="K85" s="141" t="s">
        <v>521</v>
      </c>
      <c r="L85" s="136" t="s">
        <v>47</v>
      </c>
      <c r="M85" s="47" t="s">
        <v>41</v>
      </c>
      <c r="N85" s="136" t="s">
        <v>51</v>
      </c>
      <c r="O85" s="162" t="s">
        <v>512</v>
      </c>
      <c r="P85" s="112" t="s">
        <v>513</v>
      </c>
      <c r="T85" s="49"/>
    </row>
    <row r="86" spans="1:22" s="139" customFormat="1" ht="12.75" customHeight="1">
      <c r="A86" s="147" t="s">
        <v>492</v>
      </c>
      <c r="B86" s="136" t="s">
        <v>28</v>
      </c>
      <c r="C86" s="136" t="s">
        <v>162</v>
      </c>
      <c r="D86" s="136" t="s">
        <v>30</v>
      </c>
      <c r="E86" s="136" t="s">
        <v>78</v>
      </c>
      <c r="F86" s="47" t="s">
        <v>2204</v>
      </c>
      <c r="G86" s="47" t="s">
        <v>33</v>
      </c>
      <c r="H86" s="136" t="s">
        <v>44</v>
      </c>
      <c r="I86" s="136" t="s">
        <v>37</v>
      </c>
      <c r="J86" s="47" t="s">
        <v>33</v>
      </c>
      <c r="K86" s="141" t="s">
        <v>521</v>
      </c>
      <c r="L86" s="136" t="s">
        <v>47</v>
      </c>
      <c r="M86" s="47" t="s">
        <v>41</v>
      </c>
      <c r="N86" s="136" t="s">
        <v>51</v>
      </c>
      <c r="O86" s="162" t="s">
        <v>359</v>
      </c>
      <c r="P86" s="112" t="s">
        <v>360</v>
      </c>
      <c r="T86" s="49"/>
    </row>
    <row r="87" spans="1:22" s="139" customFormat="1" ht="12.75" customHeight="1">
      <c r="A87" s="147" t="s">
        <v>492</v>
      </c>
      <c r="B87" s="136" t="s">
        <v>28</v>
      </c>
      <c r="C87" s="136" t="s">
        <v>162</v>
      </c>
      <c r="D87" s="136" t="s">
        <v>30</v>
      </c>
      <c r="E87" s="136" t="s">
        <v>78</v>
      </c>
      <c r="F87" s="47" t="s">
        <v>2204</v>
      </c>
      <c r="G87" s="136" t="s">
        <v>33</v>
      </c>
      <c r="H87" s="136" t="s">
        <v>33</v>
      </c>
      <c r="I87" s="136" t="s">
        <v>37</v>
      </c>
      <c r="J87" s="136" t="s">
        <v>33</v>
      </c>
      <c r="K87" s="141" t="s">
        <v>521</v>
      </c>
      <c r="L87" s="136" t="s">
        <v>47</v>
      </c>
      <c r="M87" s="47" t="s">
        <v>41</v>
      </c>
      <c r="N87" s="136" t="s">
        <v>161</v>
      </c>
      <c r="O87" s="162" t="s">
        <v>82</v>
      </c>
      <c r="P87" s="112" t="s">
        <v>518</v>
      </c>
      <c r="Q87" s="47" t="s">
        <v>519</v>
      </c>
      <c r="R87" s="47">
        <v>73162</v>
      </c>
      <c r="S87" s="47">
        <v>15120125</v>
      </c>
      <c r="T87" s="49"/>
    </row>
    <row r="88" spans="1:22" s="139" customFormat="1" ht="12.75" customHeight="1">
      <c r="A88" s="147" t="s">
        <v>492</v>
      </c>
      <c r="B88" s="136" t="s">
        <v>28</v>
      </c>
      <c r="C88" s="136" t="s">
        <v>162</v>
      </c>
      <c r="D88" s="136" t="s">
        <v>30</v>
      </c>
      <c r="E88" s="136" t="s">
        <v>520</v>
      </c>
      <c r="F88" s="47" t="s">
        <v>2204</v>
      </c>
      <c r="G88" s="47" t="s">
        <v>33</v>
      </c>
      <c r="H88" s="136" t="s">
        <v>44</v>
      </c>
      <c r="I88" s="136" t="s">
        <v>37</v>
      </c>
      <c r="J88" s="47" t="s">
        <v>33</v>
      </c>
      <c r="K88" s="141" t="s">
        <v>521</v>
      </c>
      <c r="L88" s="47" t="s">
        <v>41</v>
      </c>
      <c r="M88" s="47" t="s">
        <v>41</v>
      </c>
      <c r="N88" s="136" t="s">
        <v>51</v>
      </c>
      <c r="O88" s="162" t="s">
        <v>524</v>
      </c>
      <c r="P88" s="112" t="s">
        <v>525</v>
      </c>
      <c r="T88" s="49"/>
    </row>
    <row r="89" spans="1:22" s="139" customFormat="1" ht="12.75" customHeight="1">
      <c r="A89" s="148" t="s">
        <v>492</v>
      </c>
      <c r="B89" s="139" t="s">
        <v>28</v>
      </c>
      <c r="C89" s="136" t="s">
        <v>162</v>
      </c>
      <c r="D89" s="136" t="s">
        <v>30</v>
      </c>
      <c r="E89" s="136" t="s">
        <v>78</v>
      </c>
      <c r="F89" s="47" t="s">
        <v>2204</v>
      </c>
      <c r="G89" s="112" t="s">
        <v>33</v>
      </c>
      <c r="H89" s="136" t="s">
        <v>33</v>
      </c>
      <c r="I89" s="136" t="s">
        <v>37</v>
      </c>
      <c r="J89" s="136" t="s">
        <v>33</v>
      </c>
      <c r="K89" s="141" t="s">
        <v>521</v>
      </c>
      <c r="L89" s="136" t="s">
        <v>47</v>
      </c>
      <c r="M89" s="47" t="s">
        <v>41</v>
      </c>
      <c r="N89" s="136" t="s">
        <v>51</v>
      </c>
      <c r="O89" s="161" t="s">
        <v>528</v>
      </c>
      <c r="P89" s="112" t="s">
        <v>532</v>
      </c>
      <c r="T89" s="49"/>
    </row>
    <row r="90" spans="1:22" s="139" customFormat="1" ht="12.75" customHeight="1">
      <c r="A90" s="148" t="s">
        <v>1781</v>
      </c>
      <c r="B90" s="112" t="s">
        <v>28</v>
      </c>
      <c r="C90" s="112" t="s">
        <v>305</v>
      </c>
      <c r="D90" s="112" t="s">
        <v>30</v>
      </c>
      <c r="E90" s="112" t="s">
        <v>78</v>
      </c>
      <c r="F90" s="47" t="s">
        <v>2276</v>
      </c>
      <c r="G90" s="112" t="s">
        <v>34</v>
      </c>
      <c r="H90" s="112" t="s">
        <v>44</v>
      </c>
      <c r="I90" s="112" t="s">
        <v>37</v>
      </c>
      <c r="J90" s="112" t="s">
        <v>34</v>
      </c>
      <c r="K90" s="49" t="s">
        <v>229</v>
      </c>
      <c r="L90" s="112" t="s">
        <v>298</v>
      </c>
      <c r="M90" s="47" t="s">
        <v>41</v>
      </c>
      <c r="N90" s="112" t="s">
        <v>51</v>
      </c>
      <c r="O90" s="161" t="s">
        <v>308</v>
      </c>
      <c r="P90" s="112" t="s">
        <v>310</v>
      </c>
      <c r="T90" s="49"/>
    </row>
    <row r="91" spans="1:22" s="139" customFormat="1" ht="12.75" customHeight="1">
      <c r="A91" s="148" t="s">
        <v>1781</v>
      </c>
      <c r="B91" s="112" t="s">
        <v>28</v>
      </c>
      <c r="C91" s="112" t="s">
        <v>536</v>
      </c>
      <c r="D91" s="112" t="s">
        <v>30</v>
      </c>
      <c r="E91" s="112" t="s">
        <v>78</v>
      </c>
      <c r="F91" s="47" t="s">
        <v>2276</v>
      </c>
      <c r="G91" s="112" t="s">
        <v>34</v>
      </c>
      <c r="H91" s="112" t="s">
        <v>44</v>
      </c>
      <c r="I91" s="112" t="s">
        <v>37</v>
      </c>
      <c r="J91" s="112" t="s">
        <v>34</v>
      </c>
      <c r="K91" s="49" t="s">
        <v>229</v>
      </c>
      <c r="L91" s="112" t="s">
        <v>298</v>
      </c>
      <c r="M91" s="47" t="s">
        <v>41</v>
      </c>
      <c r="N91" s="112" t="s">
        <v>51</v>
      </c>
      <c r="O91" s="161" t="s">
        <v>308</v>
      </c>
      <c r="P91" s="112" t="s">
        <v>310</v>
      </c>
      <c r="T91" s="49"/>
    </row>
    <row r="92" spans="1:22" s="139" customFormat="1" ht="12.75" customHeight="1">
      <c r="A92" s="148" t="s">
        <v>1792</v>
      </c>
      <c r="B92" s="139" t="s">
        <v>28</v>
      </c>
      <c r="C92" s="139" t="s">
        <v>201</v>
      </c>
      <c r="D92" s="139" t="s">
        <v>202</v>
      </c>
      <c r="E92" s="164" t="s">
        <v>78</v>
      </c>
      <c r="F92" s="47" t="s">
        <v>2274</v>
      </c>
      <c r="G92" s="139" t="s">
        <v>34</v>
      </c>
      <c r="H92" s="139" t="s">
        <v>33</v>
      </c>
      <c r="I92" s="139" t="s">
        <v>37</v>
      </c>
      <c r="J92" s="139" t="s">
        <v>34</v>
      </c>
      <c r="K92" s="49" t="s">
        <v>229</v>
      </c>
      <c r="L92" s="136" t="s">
        <v>47</v>
      </c>
      <c r="M92" s="47" t="s">
        <v>41</v>
      </c>
      <c r="N92" s="136" t="s">
        <v>51</v>
      </c>
      <c r="O92" s="165" t="s">
        <v>316</v>
      </c>
      <c r="P92" s="112" t="s">
        <v>320</v>
      </c>
      <c r="T92" s="49"/>
    </row>
    <row r="93" spans="1:22" s="139" customFormat="1" ht="12.75" customHeight="1">
      <c r="A93" s="148" t="s">
        <v>1792</v>
      </c>
      <c r="B93" s="139" t="s">
        <v>28</v>
      </c>
      <c r="C93" s="139" t="s">
        <v>191</v>
      </c>
      <c r="D93" s="139" t="s">
        <v>195</v>
      </c>
      <c r="E93" s="164" t="s">
        <v>78</v>
      </c>
      <c r="F93" s="47" t="s">
        <v>2218</v>
      </c>
      <c r="G93" s="139" t="s">
        <v>34</v>
      </c>
      <c r="H93" s="139" t="s">
        <v>33</v>
      </c>
      <c r="I93" s="139" t="s">
        <v>37</v>
      </c>
      <c r="J93" s="139" t="s">
        <v>34</v>
      </c>
      <c r="K93" s="49" t="s">
        <v>229</v>
      </c>
      <c r="L93" s="136" t="s">
        <v>47</v>
      </c>
      <c r="M93" s="47" t="s">
        <v>41</v>
      </c>
      <c r="N93" s="136" t="s">
        <v>51</v>
      </c>
      <c r="O93" s="172" t="s">
        <v>316</v>
      </c>
      <c r="P93" s="112" t="s">
        <v>320</v>
      </c>
      <c r="Q93" s="120"/>
      <c r="R93" s="120"/>
      <c r="S93" s="120"/>
      <c r="T93" s="120"/>
      <c r="U93" s="120"/>
      <c r="V93" s="120"/>
    </row>
    <row r="94" spans="1:22" s="139" customFormat="1" ht="12.75" customHeight="1">
      <c r="A94" s="148" t="s">
        <v>2031</v>
      </c>
      <c r="B94" s="112" t="s">
        <v>427</v>
      </c>
      <c r="C94" s="112" t="s">
        <v>29</v>
      </c>
      <c r="D94" s="112" t="s">
        <v>30</v>
      </c>
      <c r="E94" s="112" t="s">
        <v>546</v>
      </c>
      <c r="F94" s="47" t="s">
        <v>2236</v>
      </c>
      <c r="G94" s="112" t="s">
        <v>34</v>
      </c>
      <c r="H94" s="112" t="s">
        <v>33</v>
      </c>
      <c r="I94" s="112" t="s">
        <v>37</v>
      </c>
      <c r="J94" s="112" t="s">
        <v>34</v>
      </c>
      <c r="K94" s="49" t="s">
        <v>30</v>
      </c>
      <c r="L94" s="136" t="s">
        <v>47</v>
      </c>
      <c r="M94" s="47" t="s">
        <v>41</v>
      </c>
      <c r="N94" s="112" t="s">
        <v>51</v>
      </c>
      <c r="O94" s="161" t="s">
        <v>548</v>
      </c>
      <c r="P94" s="112" t="s">
        <v>550</v>
      </c>
      <c r="T94" s="49"/>
    </row>
    <row r="95" spans="1:22" s="139" customFormat="1" ht="12.75" customHeight="1">
      <c r="A95" s="148" t="s">
        <v>2031</v>
      </c>
      <c r="B95" s="112" t="s">
        <v>427</v>
      </c>
      <c r="C95" s="112" t="s">
        <v>29</v>
      </c>
      <c r="D95" s="112" t="s">
        <v>30</v>
      </c>
      <c r="E95" s="112" t="s">
        <v>553</v>
      </c>
      <c r="F95" s="47" t="s">
        <v>2251</v>
      </c>
      <c r="G95" s="112" t="s">
        <v>34</v>
      </c>
      <c r="H95" s="112" t="s">
        <v>44</v>
      </c>
      <c r="I95" s="112" t="s">
        <v>37</v>
      </c>
      <c r="J95" s="112" t="s">
        <v>34</v>
      </c>
      <c r="K95" s="49" t="s">
        <v>30</v>
      </c>
      <c r="L95" s="136" t="s">
        <v>47</v>
      </c>
      <c r="M95" s="47" t="s">
        <v>41</v>
      </c>
      <c r="N95" s="112" t="s">
        <v>51</v>
      </c>
      <c r="O95" s="161" t="s">
        <v>556</v>
      </c>
      <c r="P95" s="112" t="s">
        <v>557</v>
      </c>
      <c r="T95" s="49"/>
    </row>
    <row r="96" spans="1:22" s="139" customFormat="1" ht="12.75" customHeight="1">
      <c r="A96" s="187" t="s">
        <v>1813</v>
      </c>
      <c r="B96" s="112" t="s">
        <v>28</v>
      </c>
      <c r="C96" s="136" t="s">
        <v>259</v>
      </c>
      <c r="D96" s="112" t="s">
        <v>30</v>
      </c>
      <c r="E96" s="112" t="s">
        <v>558</v>
      </c>
      <c r="F96" s="47" t="s">
        <v>2287</v>
      </c>
      <c r="G96" s="112" t="s">
        <v>34</v>
      </c>
      <c r="H96" s="112" t="s">
        <v>44</v>
      </c>
      <c r="I96" s="112" t="s">
        <v>37</v>
      </c>
      <c r="J96" s="112" t="s">
        <v>34</v>
      </c>
      <c r="K96" s="49" t="s">
        <v>30</v>
      </c>
      <c r="L96" s="136" t="s">
        <v>47</v>
      </c>
      <c r="M96" s="47" t="s">
        <v>41</v>
      </c>
      <c r="N96" s="112" t="s">
        <v>51</v>
      </c>
      <c r="O96" s="159" t="s">
        <v>560</v>
      </c>
      <c r="P96" s="112" t="s">
        <v>561</v>
      </c>
      <c r="T96" s="49"/>
    </row>
    <row r="97" spans="1:22" s="139" customFormat="1" ht="12.75" customHeight="1">
      <c r="A97" s="187" t="s">
        <v>1813</v>
      </c>
      <c r="B97" s="112" t="s">
        <v>28</v>
      </c>
      <c r="C97" s="112" t="s">
        <v>259</v>
      </c>
      <c r="D97" s="112" t="s">
        <v>30</v>
      </c>
      <c r="E97" s="112" t="s">
        <v>563</v>
      </c>
      <c r="F97" s="47" t="s">
        <v>2288</v>
      </c>
      <c r="G97" s="136" t="s">
        <v>34</v>
      </c>
      <c r="H97" s="112" t="s">
        <v>44</v>
      </c>
      <c r="I97" s="112" t="s">
        <v>37</v>
      </c>
      <c r="J97" s="112" t="s">
        <v>34</v>
      </c>
      <c r="K97" s="49" t="s">
        <v>30</v>
      </c>
      <c r="L97" s="136" t="s">
        <v>47</v>
      </c>
      <c r="M97" s="47" t="s">
        <v>41</v>
      </c>
      <c r="N97" s="112" t="s">
        <v>51</v>
      </c>
      <c r="O97" s="159" t="s">
        <v>565</v>
      </c>
      <c r="P97" s="112" t="s">
        <v>566</v>
      </c>
      <c r="T97" s="49"/>
    </row>
    <row r="98" spans="1:22" s="139" customFormat="1" ht="12.75" customHeight="1">
      <c r="A98" s="148" t="s">
        <v>1365</v>
      </c>
      <c r="B98" s="136" t="s">
        <v>399</v>
      </c>
      <c r="C98" s="139" t="s">
        <v>29</v>
      </c>
      <c r="D98" s="139" t="s">
        <v>30</v>
      </c>
      <c r="E98" s="139" t="s">
        <v>567</v>
      </c>
      <c r="F98" s="47" t="s">
        <v>2289</v>
      </c>
      <c r="G98" s="139" t="s">
        <v>34</v>
      </c>
      <c r="H98" s="139" t="s">
        <v>44</v>
      </c>
      <c r="I98" s="139" t="s">
        <v>37</v>
      </c>
      <c r="J98" s="139" t="s">
        <v>34</v>
      </c>
      <c r="K98" s="136" t="s">
        <v>568</v>
      </c>
      <c r="L98" s="136" t="s">
        <v>47</v>
      </c>
      <c r="M98" s="47" t="s">
        <v>41</v>
      </c>
      <c r="N98" s="136" t="s">
        <v>51</v>
      </c>
      <c r="O98" s="171" t="s">
        <v>570</v>
      </c>
      <c r="P98" s="112" t="s">
        <v>571</v>
      </c>
      <c r="T98" s="49"/>
    </row>
    <row r="99" spans="1:22" s="139" customFormat="1" ht="12.75" customHeight="1">
      <c r="A99" s="148" t="s">
        <v>1365</v>
      </c>
      <c r="B99" s="173" t="s">
        <v>399</v>
      </c>
      <c r="C99" s="173" t="s">
        <v>29</v>
      </c>
      <c r="D99" s="173" t="s">
        <v>30</v>
      </c>
      <c r="E99" s="173" t="s">
        <v>567</v>
      </c>
      <c r="F99" s="47" t="s">
        <v>2289</v>
      </c>
      <c r="G99" s="173" t="s">
        <v>34</v>
      </c>
      <c r="H99" s="112" t="s">
        <v>33</v>
      </c>
      <c r="I99" s="173" t="s">
        <v>37</v>
      </c>
      <c r="J99" s="173" t="s">
        <v>34</v>
      </c>
      <c r="K99" s="173" t="s">
        <v>568</v>
      </c>
      <c r="L99" s="173" t="s">
        <v>47</v>
      </c>
      <c r="M99" s="47" t="s">
        <v>41</v>
      </c>
      <c r="N99" s="173" t="s">
        <v>51</v>
      </c>
      <c r="O99" s="170" t="s">
        <v>573</v>
      </c>
      <c r="P99" s="173" t="s">
        <v>575</v>
      </c>
      <c r="T99" s="49"/>
    </row>
    <row r="100" spans="1:22" s="139" customFormat="1" ht="12.75" customHeight="1">
      <c r="A100" s="47" t="s">
        <v>1365</v>
      </c>
      <c r="B100" s="136" t="s">
        <v>399</v>
      </c>
      <c r="C100" s="139" t="s">
        <v>29</v>
      </c>
      <c r="D100" s="136" t="s">
        <v>30</v>
      </c>
      <c r="E100" s="136" t="s">
        <v>576</v>
      </c>
      <c r="F100" s="47" t="s">
        <v>2255</v>
      </c>
      <c r="G100" s="139" t="s">
        <v>34</v>
      </c>
      <c r="H100" s="139" t="s">
        <v>33</v>
      </c>
      <c r="I100" s="139" t="s">
        <v>37</v>
      </c>
      <c r="J100" s="139" t="s">
        <v>34</v>
      </c>
      <c r="K100" s="136" t="s">
        <v>568</v>
      </c>
      <c r="L100" s="136" t="s">
        <v>47</v>
      </c>
      <c r="M100" s="47" t="s">
        <v>41</v>
      </c>
      <c r="N100" s="136" t="s">
        <v>51</v>
      </c>
      <c r="O100" s="171" t="s">
        <v>579</v>
      </c>
      <c r="P100" s="112" t="s">
        <v>580</v>
      </c>
      <c r="T100" s="49"/>
    </row>
    <row r="101" spans="1:22" s="139" customFormat="1" ht="12.75" customHeight="1">
      <c r="A101" s="47" t="s">
        <v>1365</v>
      </c>
      <c r="B101" s="136" t="s">
        <v>399</v>
      </c>
      <c r="C101" s="136" t="s">
        <v>29</v>
      </c>
      <c r="D101" s="136" t="s">
        <v>30</v>
      </c>
      <c r="E101" s="136" t="s">
        <v>554</v>
      </c>
      <c r="F101" s="47" t="s">
        <v>2251</v>
      </c>
      <c r="G101" s="139" t="s">
        <v>34</v>
      </c>
      <c r="H101" s="139" t="s">
        <v>44</v>
      </c>
      <c r="I101" s="139" t="s">
        <v>37</v>
      </c>
      <c r="J101" s="139" t="s">
        <v>34</v>
      </c>
      <c r="K101" s="136" t="s">
        <v>568</v>
      </c>
      <c r="L101" s="136" t="s">
        <v>47</v>
      </c>
      <c r="M101" s="47" t="s">
        <v>41</v>
      </c>
      <c r="N101" s="136" t="s">
        <v>51</v>
      </c>
      <c r="O101" s="171" t="s">
        <v>583</v>
      </c>
      <c r="P101" s="112" t="s">
        <v>584</v>
      </c>
      <c r="Q101" s="49"/>
      <c r="R101" s="49"/>
      <c r="S101" s="49"/>
      <c r="T101" s="49"/>
      <c r="U101" s="49"/>
      <c r="V101" s="49"/>
    </row>
    <row r="102" spans="1:22" s="139" customFormat="1" ht="12.75" customHeight="1">
      <c r="A102" s="47" t="s">
        <v>1365</v>
      </c>
      <c r="B102" s="136" t="s">
        <v>399</v>
      </c>
      <c r="C102" s="136" t="s">
        <v>259</v>
      </c>
      <c r="D102" s="136" t="s">
        <v>30</v>
      </c>
      <c r="E102" s="136" t="s">
        <v>554</v>
      </c>
      <c r="F102" s="47" t="s">
        <v>2290</v>
      </c>
      <c r="G102" s="139" t="s">
        <v>34</v>
      </c>
      <c r="H102" s="139" t="s">
        <v>44</v>
      </c>
      <c r="I102" s="139" t="s">
        <v>37</v>
      </c>
      <c r="J102" s="139" t="s">
        <v>34</v>
      </c>
      <c r="K102" s="136" t="s">
        <v>568</v>
      </c>
      <c r="L102" s="136" t="s">
        <v>47</v>
      </c>
      <c r="M102" s="47" t="s">
        <v>41</v>
      </c>
      <c r="N102" s="136" t="s">
        <v>51</v>
      </c>
      <c r="O102" s="171" t="s">
        <v>583</v>
      </c>
      <c r="P102" s="112" t="s">
        <v>584</v>
      </c>
      <c r="Q102" s="49"/>
      <c r="R102" s="49"/>
      <c r="S102" s="49"/>
      <c r="T102" s="49"/>
      <c r="U102" s="49"/>
      <c r="V102" s="49"/>
    </row>
    <row r="103" spans="1:22" s="139" customFormat="1" ht="12.75" customHeight="1">
      <c r="A103" s="47" t="s">
        <v>1365</v>
      </c>
      <c r="B103" s="136" t="s">
        <v>399</v>
      </c>
      <c r="C103" s="136" t="s">
        <v>29</v>
      </c>
      <c r="D103" s="136" t="s">
        <v>30</v>
      </c>
      <c r="E103" s="136" t="s">
        <v>588</v>
      </c>
      <c r="F103" s="136" t="s">
        <v>588</v>
      </c>
      <c r="G103" s="139" t="s">
        <v>44</v>
      </c>
      <c r="H103" s="139" t="s">
        <v>44</v>
      </c>
      <c r="I103" s="139" t="s">
        <v>37</v>
      </c>
      <c r="J103" s="139" t="s">
        <v>44</v>
      </c>
      <c r="K103" s="136" t="s">
        <v>568</v>
      </c>
      <c r="L103" s="136" t="s">
        <v>47</v>
      </c>
      <c r="M103" s="47" t="s">
        <v>41</v>
      </c>
      <c r="N103" s="136" t="s">
        <v>51</v>
      </c>
      <c r="O103" s="174" t="s">
        <v>589</v>
      </c>
      <c r="P103" s="112" t="s">
        <v>591</v>
      </c>
      <c r="Q103" s="49"/>
      <c r="R103" s="49"/>
      <c r="S103" s="49"/>
      <c r="T103" s="49"/>
      <c r="U103" s="49"/>
      <c r="V103" s="49"/>
    </row>
    <row r="104" spans="1:22" s="139" customFormat="1" ht="12.75" customHeight="1">
      <c r="A104" s="47" t="s">
        <v>1365</v>
      </c>
      <c r="B104" s="136" t="s">
        <v>399</v>
      </c>
      <c r="C104" s="136" t="s">
        <v>29</v>
      </c>
      <c r="D104" s="136" t="s">
        <v>30</v>
      </c>
      <c r="E104" s="136" t="s">
        <v>31</v>
      </c>
      <c r="F104" s="47" t="s">
        <v>2242</v>
      </c>
      <c r="G104" s="136" t="s">
        <v>34</v>
      </c>
      <c r="H104" s="136" t="s">
        <v>44</v>
      </c>
      <c r="I104" s="136" t="s">
        <v>37</v>
      </c>
      <c r="J104" s="136" t="s">
        <v>34</v>
      </c>
      <c r="K104" s="136" t="s">
        <v>568</v>
      </c>
      <c r="L104" s="136" t="s">
        <v>47</v>
      </c>
      <c r="M104" s="47" t="s">
        <v>41</v>
      </c>
      <c r="N104" s="136" t="s">
        <v>51</v>
      </c>
      <c r="O104" s="175" t="s">
        <v>593</v>
      </c>
      <c r="P104" s="112" t="s">
        <v>595</v>
      </c>
      <c r="Q104" s="49"/>
      <c r="R104" s="49"/>
      <c r="S104" s="49"/>
      <c r="T104" s="49"/>
      <c r="U104" s="49"/>
      <c r="V104" s="49"/>
    </row>
    <row r="105" spans="1:22" s="139" customFormat="1" ht="12.75" customHeight="1">
      <c r="A105" s="47" t="s">
        <v>1365</v>
      </c>
      <c r="B105" s="136" t="s">
        <v>399</v>
      </c>
      <c r="C105" s="136" t="s">
        <v>29</v>
      </c>
      <c r="D105" s="136" t="s">
        <v>30</v>
      </c>
      <c r="E105" s="136" t="s">
        <v>597</v>
      </c>
      <c r="F105" s="47" t="s">
        <v>2291</v>
      </c>
      <c r="G105" s="139" t="s">
        <v>34</v>
      </c>
      <c r="H105" s="139" t="s">
        <v>44</v>
      </c>
      <c r="I105" s="139" t="s">
        <v>37</v>
      </c>
      <c r="J105" s="139" t="s">
        <v>34</v>
      </c>
      <c r="K105" s="136" t="s">
        <v>568</v>
      </c>
      <c r="L105" s="136" t="s">
        <v>47</v>
      </c>
      <c r="M105" s="47" t="s">
        <v>41</v>
      </c>
      <c r="N105" s="136" t="s">
        <v>51</v>
      </c>
      <c r="O105" s="157" t="s">
        <v>598</v>
      </c>
      <c r="P105" s="112" t="s">
        <v>599</v>
      </c>
      <c r="Q105" s="49"/>
      <c r="R105" s="49"/>
      <c r="S105" s="49"/>
      <c r="T105" s="49"/>
      <c r="U105" s="49"/>
      <c r="V105" s="49"/>
    </row>
    <row r="106" spans="1:22" s="139" customFormat="1" ht="12.75" customHeight="1">
      <c r="A106" s="47" t="s">
        <v>1365</v>
      </c>
      <c r="B106" s="136" t="s">
        <v>399</v>
      </c>
      <c r="C106" s="136" t="s">
        <v>259</v>
      </c>
      <c r="D106" s="136" t="s">
        <v>30</v>
      </c>
      <c r="E106" s="136" t="s">
        <v>600</v>
      </c>
      <c r="F106" s="47" t="s">
        <v>2290</v>
      </c>
      <c r="G106" s="136" t="s">
        <v>33</v>
      </c>
      <c r="H106" s="136" t="s">
        <v>44</v>
      </c>
      <c r="I106" s="136" t="s">
        <v>37</v>
      </c>
      <c r="J106" s="136" t="s">
        <v>33</v>
      </c>
      <c r="K106" s="136" t="s">
        <v>568</v>
      </c>
      <c r="L106" s="136" t="s">
        <v>47</v>
      </c>
      <c r="M106" s="47" t="s">
        <v>41</v>
      </c>
      <c r="N106" s="136" t="s">
        <v>51</v>
      </c>
      <c r="O106" s="157" t="s">
        <v>602</v>
      </c>
      <c r="P106" s="112" t="s">
        <v>603</v>
      </c>
      <c r="Q106" s="49"/>
      <c r="R106" s="49"/>
      <c r="S106" s="49"/>
      <c r="T106" s="49"/>
      <c r="U106" s="49"/>
      <c r="V106" s="49"/>
    </row>
    <row r="107" spans="1:22" s="139" customFormat="1" ht="12.75" customHeight="1">
      <c r="A107" s="47" t="s">
        <v>1365</v>
      </c>
      <c r="B107" s="136" t="s">
        <v>399</v>
      </c>
      <c r="C107" s="136" t="s">
        <v>29</v>
      </c>
      <c r="D107" s="136" t="s">
        <v>30</v>
      </c>
      <c r="E107" s="136" t="s">
        <v>576</v>
      </c>
      <c r="F107" s="47" t="s">
        <v>2255</v>
      </c>
      <c r="G107" s="139" t="s">
        <v>34</v>
      </c>
      <c r="H107" s="139" t="s">
        <v>44</v>
      </c>
      <c r="I107" s="139" t="s">
        <v>37</v>
      </c>
      <c r="J107" s="139" t="s">
        <v>34</v>
      </c>
      <c r="K107" s="136" t="s">
        <v>568</v>
      </c>
      <c r="L107" s="136" t="s">
        <v>47</v>
      </c>
      <c r="M107" s="47" t="s">
        <v>41</v>
      </c>
      <c r="N107" s="136" t="s">
        <v>51</v>
      </c>
      <c r="O107" s="176" t="s">
        <v>604</v>
      </c>
      <c r="P107" s="112" t="s">
        <v>606</v>
      </c>
      <c r="T107" s="49"/>
    </row>
    <row r="108" spans="1:22" s="139" customFormat="1" ht="12.75" customHeight="1">
      <c r="A108" s="47" t="s">
        <v>1365</v>
      </c>
      <c r="B108" s="136" t="s">
        <v>399</v>
      </c>
      <c r="C108" s="136" t="s">
        <v>259</v>
      </c>
      <c r="D108" s="136" t="s">
        <v>30</v>
      </c>
      <c r="E108" s="136" t="s">
        <v>597</v>
      </c>
      <c r="F108" s="47" t="s">
        <v>2292</v>
      </c>
      <c r="G108" s="139" t="s">
        <v>34</v>
      </c>
      <c r="H108" s="139" t="s">
        <v>44</v>
      </c>
      <c r="I108" s="139" t="s">
        <v>37</v>
      </c>
      <c r="J108" s="139" t="s">
        <v>34</v>
      </c>
      <c r="K108" s="136" t="s">
        <v>568</v>
      </c>
      <c r="L108" s="136" t="s">
        <v>47</v>
      </c>
      <c r="M108" s="47" t="s">
        <v>41</v>
      </c>
      <c r="N108" s="136" t="s">
        <v>51</v>
      </c>
      <c r="O108" s="157" t="s">
        <v>607</v>
      </c>
      <c r="P108" s="112" t="s">
        <v>606</v>
      </c>
      <c r="T108" s="49"/>
    </row>
    <row r="109" spans="1:22" s="139" customFormat="1" ht="12.75" customHeight="1">
      <c r="A109" s="47" t="s">
        <v>1365</v>
      </c>
      <c r="B109" s="136" t="s">
        <v>399</v>
      </c>
      <c r="C109" s="136" t="s">
        <v>29</v>
      </c>
      <c r="D109" s="136" t="s">
        <v>30</v>
      </c>
      <c r="E109" s="136" t="s">
        <v>597</v>
      </c>
      <c r="F109" s="47" t="s">
        <v>2291</v>
      </c>
      <c r="G109" s="139" t="s">
        <v>34</v>
      </c>
      <c r="H109" s="139" t="s">
        <v>44</v>
      </c>
      <c r="I109" s="139" t="s">
        <v>37</v>
      </c>
      <c r="J109" s="139" t="s">
        <v>34</v>
      </c>
      <c r="K109" s="136" t="s">
        <v>568</v>
      </c>
      <c r="L109" s="136" t="s">
        <v>47</v>
      </c>
      <c r="M109" s="47" t="s">
        <v>41</v>
      </c>
      <c r="N109" s="136" t="s">
        <v>51</v>
      </c>
      <c r="O109" s="157" t="s">
        <v>607</v>
      </c>
      <c r="P109" s="112" t="s">
        <v>606</v>
      </c>
      <c r="T109" s="49"/>
    </row>
    <row r="110" spans="1:22" s="139" customFormat="1" ht="12.75" customHeight="1">
      <c r="A110" s="47" t="s">
        <v>1365</v>
      </c>
      <c r="B110" s="136" t="s">
        <v>399</v>
      </c>
      <c r="C110" s="136" t="s">
        <v>29</v>
      </c>
      <c r="D110" s="136" t="s">
        <v>30</v>
      </c>
      <c r="E110" s="136" t="s">
        <v>608</v>
      </c>
      <c r="F110" s="47" t="s">
        <v>2254</v>
      </c>
      <c r="G110" s="139" t="s">
        <v>34</v>
      </c>
      <c r="H110" s="139" t="s">
        <v>44</v>
      </c>
      <c r="I110" s="139" t="s">
        <v>37</v>
      </c>
      <c r="J110" s="139" t="s">
        <v>34</v>
      </c>
      <c r="K110" s="136" t="s">
        <v>568</v>
      </c>
      <c r="L110" s="136" t="s">
        <v>47</v>
      </c>
      <c r="M110" s="47" t="s">
        <v>41</v>
      </c>
      <c r="N110" s="136" t="s">
        <v>51</v>
      </c>
      <c r="O110" s="157" t="s">
        <v>607</v>
      </c>
      <c r="P110" s="112" t="s">
        <v>606</v>
      </c>
      <c r="T110" s="49"/>
    </row>
    <row r="111" spans="1:22" s="139" customFormat="1" ht="12.75" customHeight="1">
      <c r="A111" s="47" t="s">
        <v>1365</v>
      </c>
      <c r="B111" s="136" t="s">
        <v>399</v>
      </c>
      <c r="C111" s="136" t="s">
        <v>259</v>
      </c>
      <c r="D111" s="136" t="s">
        <v>30</v>
      </c>
      <c r="E111" s="136" t="s">
        <v>260</v>
      </c>
      <c r="F111" s="47" t="s">
        <v>2243</v>
      </c>
      <c r="G111" s="136" t="s">
        <v>34</v>
      </c>
      <c r="H111" s="136" t="s">
        <v>34</v>
      </c>
      <c r="I111" s="136" t="s">
        <v>37</v>
      </c>
      <c r="J111" s="136" t="s">
        <v>34</v>
      </c>
      <c r="K111" s="136" t="s">
        <v>568</v>
      </c>
      <c r="L111" s="136" t="s">
        <v>47</v>
      </c>
      <c r="M111" s="47" t="s">
        <v>41</v>
      </c>
      <c r="N111" s="136" t="s">
        <v>51</v>
      </c>
      <c r="O111" s="142" t="s">
        <v>609</v>
      </c>
      <c r="P111" s="112" t="s">
        <v>610</v>
      </c>
      <c r="T111" s="49"/>
    </row>
    <row r="112" spans="1:22" s="139" customFormat="1" ht="12.75" customHeight="1">
      <c r="A112" s="47" t="s">
        <v>1365</v>
      </c>
      <c r="B112" s="136" t="s">
        <v>399</v>
      </c>
      <c r="C112" s="136" t="s">
        <v>611</v>
      </c>
      <c r="D112" s="136" t="s">
        <v>30</v>
      </c>
      <c r="E112" s="136" t="s">
        <v>554</v>
      </c>
      <c r="F112" s="47" t="s">
        <v>2356</v>
      </c>
      <c r="G112" s="136" t="s">
        <v>34</v>
      </c>
      <c r="H112" s="136" t="s">
        <v>33</v>
      </c>
      <c r="I112" s="136" t="s">
        <v>37</v>
      </c>
      <c r="J112" s="136" t="s">
        <v>34</v>
      </c>
      <c r="K112" s="136" t="s">
        <v>568</v>
      </c>
      <c r="L112" s="136" t="s">
        <v>47</v>
      </c>
      <c r="M112" s="47" t="s">
        <v>41</v>
      </c>
      <c r="N112" s="136" t="s">
        <v>51</v>
      </c>
      <c r="O112" s="157" t="s">
        <v>613</v>
      </c>
      <c r="P112" s="112" t="s">
        <v>614</v>
      </c>
      <c r="T112" s="49"/>
    </row>
    <row r="113" spans="1:22" s="139" customFormat="1" ht="12.75" customHeight="1">
      <c r="A113" s="47" t="s">
        <v>1365</v>
      </c>
      <c r="B113" s="136" t="s">
        <v>399</v>
      </c>
      <c r="C113" s="136" t="s">
        <v>29</v>
      </c>
      <c r="D113" s="136" t="s">
        <v>30</v>
      </c>
      <c r="E113" s="136" t="s">
        <v>31</v>
      </c>
      <c r="F113" s="47" t="s">
        <v>2242</v>
      </c>
      <c r="G113" s="136" t="s">
        <v>33</v>
      </c>
      <c r="H113" s="136" t="s">
        <v>34</v>
      </c>
      <c r="I113" s="136" t="s">
        <v>37</v>
      </c>
      <c r="J113" s="136" t="s">
        <v>33</v>
      </c>
      <c r="K113" s="136" t="s">
        <v>568</v>
      </c>
      <c r="L113" s="136" t="s">
        <v>47</v>
      </c>
      <c r="M113" s="47" t="s">
        <v>41</v>
      </c>
      <c r="N113" s="136" t="s">
        <v>51</v>
      </c>
      <c r="O113" s="142" t="s">
        <v>609</v>
      </c>
      <c r="P113" s="112" t="s">
        <v>616</v>
      </c>
      <c r="T113" s="49"/>
    </row>
    <row r="114" spans="1:22" s="139" customFormat="1" ht="12.75" customHeight="1">
      <c r="A114" s="47" t="s">
        <v>1365</v>
      </c>
      <c r="B114" s="136" t="s">
        <v>399</v>
      </c>
      <c r="C114" s="136" t="s">
        <v>259</v>
      </c>
      <c r="D114" s="136" t="s">
        <v>30</v>
      </c>
      <c r="E114" s="136" t="s">
        <v>260</v>
      </c>
      <c r="F114" s="47" t="s">
        <v>2243</v>
      </c>
      <c r="G114" s="136" t="s">
        <v>33</v>
      </c>
      <c r="H114" s="136" t="s">
        <v>33</v>
      </c>
      <c r="I114" s="136" t="s">
        <v>37</v>
      </c>
      <c r="J114" s="136" t="s">
        <v>33</v>
      </c>
      <c r="K114" s="136" t="s">
        <v>568</v>
      </c>
      <c r="L114" s="136" t="s">
        <v>47</v>
      </c>
      <c r="M114" s="47" t="s">
        <v>41</v>
      </c>
      <c r="N114" s="136" t="s">
        <v>51</v>
      </c>
      <c r="O114" s="142" t="s">
        <v>618</v>
      </c>
      <c r="P114" s="112" t="s">
        <v>619</v>
      </c>
      <c r="T114" s="49"/>
    </row>
    <row r="115" spans="1:22" s="139" customFormat="1" ht="12.75" customHeight="1">
      <c r="A115" s="47" t="s">
        <v>1365</v>
      </c>
      <c r="B115" s="136" t="s">
        <v>399</v>
      </c>
      <c r="C115" s="139" t="s">
        <v>29</v>
      </c>
      <c r="D115" s="136" t="s">
        <v>30</v>
      </c>
      <c r="E115" s="136" t="s">
        <v>620</v>
      </c>
      <c r="F115" s="47" t="s">
        <v>2255</v>
      </c>
      <c r="G115" s="139" t="s">
        <v>34</v>
      </c>
      <c r="H115" s="139" t="s">
        <v>33</v>
      </c>
      <c r="I115" s="139" t="s">
        <v>37</v>
      </c>
      <c r="J115" s="139" t="s">
        <v>34</v>
      </c>
      <c r="K115" s="136" t="s">
        <v>568</v>
      </c>
      <c r="L115" s="136" t="s">
        <v>47</v>
      </c>
      <c r="M115" s="47" t="s">
        <v>41</v>
      </c>
      <c r="N115" s="136" t="s">
        <v>51</v>
      </c>
      <c r="O115" s="157" t="s">
        <v>621</v>
      </c>
      <c r="P115" s="112" t="s">
        <v>622</v>
      </c>
      <c r="Q115" s="49"/>
      <c r="R115" s="49"/>
      <c r="S115" s="49"/>
      <c r="T115" s="49"/>
      <c r="U115" s="49"/>
      <c r="V115" s="49"/>
    </row>
    <row r="116" spans="1:22" s="139" customFormat="1" ht="12.75" customHeight="1">
      <c r="A116" s="47" t="s">
        <v>1365</v>
      </c>
      <c r="B116" s="139" t="s">
        <v>399</v>
      </c>
      <c r="C116" s="139" t="s">
        <v>29</v>
      </c>
      <c r="D116" s="136" t="s">
        <v>30</v>
      </c>
      <c r="E116" s="136" t="s">
        <v>624</v>
      </c>
      <c r="F116" s="47" t="s">
        <v>2255</v>
      </c>
      <c r="G116" s="139" t="s">
        <v>33</v>
      </c>
      <c r="H116" s="139" t="s">
        <v>33</v>
      </c>
      <c r="I116" s="139" t="s">
        <v>37</v>
      </c>
      <c r="J116" s="139" t="s">
        <v>33</v>
      </c>
      <c r="K116" s="136" t="s">
        <v>568</v>
      </c>
      <c r="L116" s="136" t="s">
        <v>47</v>
      </c>
      <c r="M116" s="47" t="s">
        <v>41</v>
      </c>
      <c r="N116" s="136" t="s">
        <v>51</v>
      </c>
      <c r="O116" s="157" t="s">
        <v>625</v>
      </c>
      <c r="P116" s="112" t="s">
        <v>503</v>
      </c>
      <c r="T116" s="49"/>
    </row>
    <row r="117" spans="1:22" s="139" customFormat="1" ht="12.75" customHeight="1">
      <c r="A117" s="47" t="s">
        <v>1365</v>
      </c>
      <c r="B117" s="139" t="s">
        <v>399</v>
      </c>
      <c r="C117" s="139" t="s">
        <v>41</v>
      </c>
      <c r="D117" s="139" t="s">
        <v>41</v>
      </c>
      <c r="E117" s="164" t="s">
        <v>627</v>
      </c>
      <c r="F117" s="164" t="s">
        <v>627</v>
      </c>
      <c r="G117" s="139" t="s">
        <v>34</v>
      </c>
      <c r="H117" s="139" t="s">
        <v>33</v>
      </c>
      <c r="I117" s="139" t="s">
        <v>37</v>
      </c>
      <c r="J117" s="139" t="s">
        <v>34</v>
      </c>
      <c r="K117" s="136" t="s">
        <v>568</v>
      </c>
      <c r="L117" s="136" t="s">
        <v>47</v>
      </c>
      <c r="M117" s="47" t="s">
        <v>41</v>
      </c>
      <c r="N117" s="136" t="s">
        <v>51</v>
      </c>
      <c r="O117" s="165" t="s">
        <v>629</v>
      </c>
      <c r="P117" s="112" t="s">
        <v>630</v>
      </c>
      <c r="T117" s="49"/>
    </row>
    <row r="118" spans="1:22" s="139" customFormat="1" ht="12.75" customHeight="1">
      <c r="A118" s="47" t="s">
        <v>1365</v>
      </c>
      <c r="B118" s="139" t="s">
        <v>399</v>
      </c>
      <c r="C118" s="139" t="s">
        <v>41</v>
      </c>
      <c r="D118" s="139" t="s">
        <v>41</v>
      </c>
      <c r="E118" s="164" t="s">
        <v>631</v>
      </c>
      <c r="F118" s="164" t="s">
        <v>108</v>
      </c>
      <c r="G118" s="139" t="s">
        <v>34</v>
      </c>
      <c r="H118" s="139" t="s">
        <v>33</v>
      </c>
      <c r="I118" s="139" t="s">
        <v>37</v>
      </c>
      <c r="J118" s="139" t="s">
        <v>34</v>
      </c>
      <c r="K118" s="136" t="s">
        <v>568</v>
      </c>
      <c r="L118" s="136" t="s">
        <v>47</v>
      </c>
      <c r="M118" s="47" t="s">
        <v>41</v>
      </c>
      <c r="N118" s="136" t="s">
        <v>51</v>
      </c>
      <c r="O118" s="165" t="s">
        <v>629</v>
      </c>
      <c r="P118" s="112" t="s">
        <v>630</v>
      </c>
      <c r="T118" s="49"/>
    </row>
    <row r="119" spans="1:22" s="139" customFormat="1" ht="12.75" customHeight="1">
      <c r="A119" s="47" t="s">
        <v>1365</v>
      </c>
      <c r="B119" s="139" t="s">
        <v>399</v>
      </c>
      <c r="C119" s="139" t="s">
        <v>29</v>
      </c>
      <c r="D119" s="139" t="s">
        <v>30</v>
      </c>
      <c r="E119" s="164" t="s">
        <v>634</v>
      </c>
      <c r="F119" s="164" t="s">
        <v>634</v>
      </c>
      <c r="G119" s="139" t="s">
        <v>34</v>
      </c>
      <c r="H119" s="139" t="s">
        <v>33</v>
      </c>
      <c r="I119" s="139" t="s">
        <v>37</v>
      </c>
      <c r="J119" s="139" t="s">
        <v>34</v>
      </c>
      <c r="K119" s="136" t="s">
        <v>568</v>
      </c>
      <c r="L119" s="136" t="s">
        <v>47</v>
      </c>
      <c r="M119" s="47" t="s">
        <v>41</v>
      </c>
      <c r="N119" s="136" t="s">
        <v>51</v>
      </c>
      <c r="O119" s="165" t="s">
        <v>636</v>
      </c>
      <c r="P119" s="112" t="s">
        <v>637</v>
      </c>
      <c r="T119" s="49"/>
    </row>
    <row r="120" spans="1:22" s="139" customFormat="1" ht="12.75" customHeight="1">
      <c r="A120" s="47" t="s">
        <v>1365</v>
      </c>
      <c r="B120" s="139" t="s">
        <v>399</v>
      </c>
      <c r="C120" s="139" t="s">
        <v>29</v>
      </c>
      <c r="D120" s="139" t="s">
        <v>30</v>
      </c>
      <c r="E120" s="164" t="s">
        <v>634</v>
      </c>
      <c r="F120" s="164" t="s">
        <v>634</v>
      </c>
      <c r="G120" s="118" t="s">
        <v>33</v>
      </c>
      <c r="H120" s="139" t="s">
        <v>33</v>
      </c>
      <c r="I120" s="139" t="s">
        <v>37</v>
      </c>
      <c r="J120" s="139" t="s">
        <v>33</v>
      </c>
      <c r="K120" s="136" t="s">
        <v>568</v>
      </c>
      <c r="L120" s="136" t="s">
        <v>47</v>
      </c>
      <c r="M120" s="47" t="s">
        <v>41</v>
      </c>
      <c r="N120" s="136" t="s">
        <v>51</v>
      </c>
      <c r="O120" s="165" t="s">
        <v>640</v>
      </c>
      <c r="P120" s="112" t="s">
        <v>641</v>
      </c>
      <c r="T120" s="49"/>
    </row>
    <row r="121" spans="1:22" s="139" customFormat="1" ht="12.75" customHeight="1">
      <c r="A121" s="47" t="s">
        <v>1365</v>
      </c>
      <c r="B121" s="139" t="s">
        <v>399</v>
      </c>
      <c r="C121" s="139" t="s">
        <v>29</v>
      </c>
      <c r="D121" s="139" t="s">
        <v>30</v>
      </c>
      <c r="E121" s="164" t="s">
        <v>634</v>
      </c>
      <c r="F121" s="164" t="s">
        <v>634</v>
      </c>
      <c r="G121" s="139" t="s">
        <v>34</v>
      </c>
      <c r="H121" s="139" t="s">
        <v>33</v>
      </c>
      <c r="I121" s="139" t="s">
        <v>37</v>
      </c>
      <c r="J121" s="139" t="s">
        <v>34</v>
      </c>
      <c r="K121" s="136" t="s">
        <v>568</v>
      </c>
      <c r="L121" s="136" t="s">
        <v>47</v>
      </c>
      <c r="M121" s="47" t="s">
        <v>41</v>
      </c>
      <c r="N121" s="136" t="s">
        <v>51</v>
      </c>
      <c r="O121" s="165" t="s">
        <v>644</v>
      </c>
      <c r="P121" s="112" t="s">
        <v>641</v>
      </c>
      <c r="T121" s="49"/>
    </row>
    <row r="122" spans="1:22" s="139" customFormat="1" ht="12.75" customHeight="1">
      <c r="A122" s="47" t="s">
        <v>1365</v>
      </c>
      <c r="B122" s="139" t="s">
        <v>399</v>
      </c>
      <c r="C122" s="136" t="s">
        <v>259</v>
      </c>
      <c r="D122" s="136" t="s">
        <v>30</v>
      </c>
      <c r="E122" s="136" t="s">
        <v>554</v>
      </c>
      <c r="F122" s="47" t="s">
        <v>2290</v>
      </c>
      <c r="G122" s="136" t="s">
        <v>33</v>
      </c>
      <c r="H122" s="136" t="s">
        <v>33</v>
      </c>
      <c r="I122" s="136" t="s">
        <v>37</v>
      </c>
      <c r="J122" s="136" t="s">
        <v>33</v>
      </c>
      <c r="K122" s="136" t="s">
        <v>568</v>
      </c>
      <c r="L122" s="136" t="s">
        <v>47</v>
      </c>
      <c r="M122" s="47" t="s">
        <v>41</v>
      </c>
      <c r="N122" s="136" t="s">
        <v>51</v>
      </c>
      <c r="O122" s="161" t="s">
        <v>647</v>
      </c>
      <c r="P122" s="112" t="s">
        <v>648</v>
      </c>
      <c r="T122" s="49"/>
    </row>
    <row r="123" spans="1:22" s="139" customFormat="1" ht="12.75" customHeight="1">
      <c r="A123" s="47" t="s">
        <v>1365</v>
      </c>
      <c r="B123" s="139" t="s">
        <v>399</v>
      </c>
      <c r="C123" s="139" t="s">
        <v>29</v>
      </c>
      <c r="D123" s="139" t="s">
        <v>30</v>
      </c>
      <c r="E123" s="164" t="s">
        <v>634</v>
      </c>
      <c r="F123" s="164" t="s">
        <v>634</v>
      </c>
      <c r="G123" s="139" t="s">
        <v>33</v>
      </c>
      <c r="H123" s="139" t="s">
        <v>33</v>
      </c>
      <c r="I123" s="139" t="s">
        <v>37</v>
      </c>
      <c r="J123" s="139" t="s">
        <v>33</v>
      </c>
      <c r="K123" s="136" t="s">
        <v>568</v>
      </c>
      <c r="L123" s="136" t="s">
        <v>47</v>
      </c>
      <c r="M123" s="47" t="s">
        <v>41</v>
      </c>
      <c r="N123" s="136" t="s">
        <v>51</v>
      </c>
      <c r="O123" s="165" t="s">
        <v>650</v>
      </c>
      <c r="P123" s="112" t="s">
        <v>652</v>
      </c>
      <c r="T123" s="49"/>
    </row>
    <row r="124" spans="1:22" s="139" customFormat="1" ht="12.75" customHeight="1">
      <c r="A124" s="47" t="s">
        <v>1365</v>
      </c>
      <c r="B124" s="139" t="s">
        <v>399</v>
      </c>
      <c r="C124" s="136" t="s">
        <v>259</v>
      </c>
      <c r="D124" s="136" t="s">
        <v>30</v>
      </c>
      <c r="E124" s="136" t="s">
        <v>260</v>
      </c>
      <c r="F124" s="47" t="s">
        <v>2243</v>
      </c>
      <c r="G124" s="136" t="s">
        <v>33</v>
      </c>
      <c r="H124" s="136" t="s">
        <v>44</v>
      </c>
      <c r="I124" s="136" t="s">
        <v>37</v>
      </c>
      <c r="J124" s="136" t="s">
        <v>33</v>
      </c>
      <c r="K124" s="136" t="s">
        <v>568</v>
      </c>
      <c r="L124" s="136" t="s">
        <v>47</v>
      </c>
      <c r="M124" s="47" t="s">
        <v>41</v>
      </c>
      <c r="N124" s="136" t="s">
        <v>51</v>
      </c>
      <c r="O124" s="162" t="s">
        <v>654</v>
      </c>
      <c r="P124" s="112" t="s">
        <v>655</v>
      </c>
      <c r="T124" s="49"/>
    </row>
    <row r="125" spans="1:22" s="139" customFormat="1" ht="12.75" customHeight="1">
      <c r="A125" s="47" t="s">
        <v>1365</v>
      </c>
      <c r="B125" s="139" t="s">
        <v>399</v>
      </c>
      <c r="C125" s="139" t="s">
        <v>29</v>
      </c>
      <c r="D125" s="139" t="s">
        <v>30</v>
      </c>
      <c r="E125" s="164" t="s">
        <v>634</v>
      </c>
      <c r="F125" s="164" t="s">
        <v>634</v>
      </c>
      <c r="G125" s="139" t="s">
        <v>34</v>
      </c>
      <c r="H125" s="139" t="s">
        <v>44</v>
      </c>
      <c r="I125" s="139" t="s">
        <v>37</v>
      </c>
      <c r="J125" s="139" t="s">
        <v>34</v>
      </c>
      <c r="K125" s="136" t="s">
        <v>568</v>
      </c>
      <c r="L125" s="136" t="s">
        <v>47</v>
      </c>
      <c r="M125" s="47" t="s">
        <v>41</v>
      </c>
      <c r="N125" s="136" t="s">
        <v>51</v>
      </c>
      <c r="O125" s="177" t="s">
        <v>657</v>
      </c>
      <c r="P125" s="112" t="s">
        <v>662</v>
      </c>
      <c r="Q125" s="49"/>
      <c r="R125" s="49"/>
      <c r="S125" s="49"/>
      <c r="T125" s="49"/>
      <c r="U125" s="49"/>
      <c r="V125" s="49"/>
    </row>
    <row r="126" spans="1:22" s="139" customFormat="1" ht="12.75" customHeight="1">
      <c r="A126" s="47" t="s">
        <v>1365</v>
      </c>
      <c r="B126" s="139" t="s">
        <v>399</v>
      </c>
      <c r="C126" s="136" t="s">
        <v>259</v>
      </c>
      <c r="D126" s="136" t="s">
        <v>30</v>
      </c>
      <c r="E126" s="136" t="s">
        <v>260</v>
      </c>
      <c r="F126" s="47" t="s">
        <v>2243</v>
      </c>
      <c r="G126" s="136" t="s">
        <v>34</v>
      </c>
      <c r="H126" s="136" t="s">
        <v>44</v>
      </c>
      <c r="I126" s="136" t="s">
        <v>37</v>
      </c>
      <c r="J126" s="136" t="s">
        <v>34</v>
      </c>
      <c r="K126" s="136" t="s">
        <v>568</v>
      </c>
      <c r="L126" s="136" t="s">
        <v>47</v>
      </c>
      <c r="M126" s="47" t="s">
        <v>41</v>
      </c>
      <c r="N126" s="136" t="s">
        <v>51</v>
      </c>
      <c r="O126" s="162" t="s">
        <v>665</v>
      </c>
      <c r="P126" s="112" t="s">
        <v>666</v>
      </c>
      <c r="T126" s="49"/>
    </row>
    <row r="127" spans="1:22" s="139" customFormat="1" ht="12.75" customHeight="1">
      <c r="A127" s="47" t="s">
        <v>1365</v>
      </c>
      <c r="B127" s="139" t="s">
        <v>399</v>
      </c>
      <c r="C127" s="139" t="s">
        <v>29</v>
      </c>
      <c r="D127" s="139" t="s">
        <v>30</v>
      </c>
      <c r="E127" s="164" t="s">
        <v>669</v>
      </c>
      <c r="F127" s="50" t="s">
        <v>2254</v>
      </c>
      <c r="G127" s="139" t="s">
        <v>34</v>
      </c>
      <c r="H127" s="139" t="s">
        <v>44</v>
      </c>
      <c r="I127" s="139" t="s">
        <v>37</v>
      </c>
      <c r="J127" s="139" t="s">
        <v>34</v>
      </c>
      <c r="K127" s="136" t="s">
        <v>568</v>
      </c>
      <c r="L127" s="136" t="s">
        <v>47</v>
      </c>
      <c r="M127" s="47" t="s">
        <v>41</v>
      </c>
      <c r="N127" s="136" t="s">
        <v>51</v>
      </c>
      <c r="O127" s="165" t="s">
        <v>672</v>
      </c>
      <c r="P127" s="112" t="s">
        <v>675</v>
      </c>
      <c r="T127" s="49"/>
    </row>
    <row r="128" spans="1:22" s="139" customFormat="1" ht="12.75" customHeight="1">
      <c r="A128" s="47" t="s">
        <v>1365</v>
      </c>
      <c r="B128" s="112" t="s">
        <v>362</v>
      </c>
      <c r="C128" s="112" t="s">
        <v>29</v>
      </c>
      <c r="D128" s="112" t="s">
        <v>30</v>
      </c>
      <c r="E128" s="112" t="s">
        <v>677</v>
      </c>
      <c r="F128" s="112" t="s">
        <v>677</v>
      </c>
      <c r="G128" s="118" t="s">
        <v>33</v>
      </c>
      <c r="H128" s="112" t="s">
        <v>33</v>
      </c>
      <c r="I128" s="112" t="s">
        <v>37</v>
      </c>
      <c r="J128" s="47" t="s">
        <v>33</v>
      </c>
      <c r="K128" s="136" t="s">
        <v>568</v>
      </c>
      <c r="L128" s="136" t="s">
        <v>47</v>
      </c>
      <c r="M128" s="47" t="s">
        <v>41</v>
      </c>
      <c r="N128" s="112" t="s">
        <v>51</v>
      </c>
      <c r="O128" s="159" t="s">
        <v>679</v>
      </c>
      <c r="P128" s="112" t="s">
        <v>452</v>
      </c>
      <c r="T128" s="49"/>
    </row>
    <row r="129" spans="1:22" s="139" customFormat="1" ht="12.75" customHeight="1">
      <c r="A129" s="47" t="s">
        <v>1365</v>
      </c>
      <c r="B129" s="112" t="s">
        <v>362</v>
      </c>
      <c r="C129" s="112" t="s">
        <v>29</v>
      </c>
      <c r="D129" s="112" t="s">
        <v>30</v>
      </c>
      <c r="E129" s="112" t="s">
        <v>680</v>
      </c>
      <c r="F129" s="47" t="s">
        <v>2256</v>
      </c>
      <c r="G129" s="139" t="s">
        <v>33</v>
      </c>
      <c r="H129" s="112" t="s">
        <v>44</v>
      </c>
      <c r="I129" s="112" t="s">
        <v>37</v>
      </c>
      <c r="J129" s="112" t="s">
        <v>33</v>
      </c>
      <c r="K129" s="136" t="s">
        <v>568</v>
      </c>
      <c r="L129" s="136" t="s">
        <v>47</v>
      </c>
      <c r="M129" s="47" t="s">
        <v>41</v>
      </c>
      <c r="N129" s="112" t="s">
        <v>51</v>
      </c>
      <c r="O129" s="161" t="s">
        <v>682</v>
      </c>
      <c r="P129" s="112" t="s">
        <v>683</v>
      </c>
      <c r="T129" s="49"/>
    </row>
    <row r="130" spans="1:22" s="139" customFormat="1" ht="12.75" customHeight="1">
      <c r="A130" s="47" t="s">
        <v>1365</v>
      </c>
      <c r="B130" s="112" t="s">
        <v>362</v>
      </c>
      <c r="C130" s="112" t="s">
        <v>29</v>
      </c>
      <c r="D130" s="112" t="s">
        <v>30</v>
      </c>
      <c r="E130" s="112" t="s">
        <v>684</v>
      </c>
      <c r="F130" s="47" t="s">
        <v>2254</v>
      </c>
      <c r="G130" s="139" t="s">
        <v>34</v>
      </c>
      <c r="H130" s="112" t="s">
        <v>44</v>
      </c>
      <c r="I130" s="112" t="s">
        <v>37</v>
      </c>
      <c r="J130" s="112" t="s">
        <v>34</v>
      </c>
      <c r="K130" s="136" t="s">
        <v>568</v>
      </c>
      <c r="L130" s="136" t="s">
        <v>47</v>
      </c>
      <c r="M130" s="47" t="s">
        <v>41</v>
      </c>
      <c r="N130" s="112" t="s">
        <v>51</v>
      </c>
      <c r="O130" s="159" t="s">
        <v>686</v>
      </c>
      <c r="P130" s="112" t="s">
        <v>687</v>
      </c>
      <c r="Q130" s="49"/>
      <c r="R130" s="49"/>
      <c r="S130" s="49"/>
      <c r="T130" s="49"/>
      <c r="U130" s="49"/>
      <c r="V130" s="49"/>
    </row>
    <row r="131" spans="1:22" s="139" customFormat="1" ht="12.75" customHeight="1">
      <c r="A131" s="47" t="s">
        <v>1365</v>
      </c>
      <c r="B131" s="112" t="s">
        <v>362</v>
      </c>
      <c r="C131" s="112" t="s">
        <v>688</v>
      </c>
      <c r="D131" s="112" t="s">
        <v>30</v>
      </c>
      <c r="E131" s="112" t="s">
        <v>677</v>
      </c>
      <c r="F131" s="112" t="s">
        <v>677</v>
      </c>
      <c r="G131" s="118" t="s">
        <v>33</v>
      </c>
      <c r="H131" s="112" t="s">
        <v>33</v>
      </c>
      <c r="I131" s="112" t="s">
        <v>37</v>
      </c>
      <c r="J131" s="47" t="s">
        <v>33</v>
      </c>
      <c r="K131" s="136" t="s">
        <v>568</v>
      </c>
      <c r="L131" s="136" t="s">
        <v>47</v>
      </c>
      <c r="M131" s="47" t="s">
        <v>41</v>
      </c>
      <c r="N131" s="112" t="s">
        <v>51</v>
      </c>
      <c r="O131" s="159" t="s">
        <v>689</v>
      </c>
      <c r="P131" s="112" t="s">
        <v>692</v>
      </c>
      <c r="T131" s="49"/>
    </row>
    <row r="132" spans="1:22" s="139" customFormat="1" ht="12.75" customHeight="1">
      <c r="A132" s="47" t="s">
        <v>1365</v>
      </c>
      <c r="B132" s="112" t="s">
        <v>362</v>
      </c>
      <c r="C132" s="112" t="s">
        <v>693</v>
      </c>
      <c r="D132" s="112" t="s">
        <v>30</v>
      </c>
      <c r="E132" s="112" t="s">
        <v>677</v>
      </c>
      <c r="F132" s="112" t="s">
        <v>677</v>
      </c>
      <c r="G132" s="118" t="s">
        <v>33</v>
      </c>
      <c r="H132" s="112" t="s">
        <v>33</v>
      </c>
      <c r="I132" s="112" t="s">
        <v>37</v>
      </c>
      <c r="J132" s="47" t="s">
        <v>33</v>
      </c>
      <c r="K132" s="136" t="s">
        <v>568</v>
      </c>
      <c r="L132" s="136" t="s">
        <v>47</v>
      </c>
      <c r="M132" s="47" t="s">
        <v>41</v>
      </c>
      <c r="N132" s="112" t="s">
        <v>51</v>
      </c>
      <c r="O132" s="159" t="s">
        <v>689</v>
      </c>
      <c r="P132" s="112" t="s">
        <v>692</v>
      </c>
      <c r="T132" s="49"/>
    </row>
    <row r="133" spans="1:22" s="139" customFormat="1" ht="12.75" customHeight="1">
      <c r="A133" s="47" t="s">
        <v>1365</v>
      </c>
      <c r="B133" s="112" t="s">
        <v>362</v>
      </c>
      <c r="C133" s="112" t="s">
        <v>698</v>
      </c>
      <c r="D133" s="112" t="s">
        <v>30</v>
      </c>
      <c r="E133" s="112" t="s">
        <v>677</v>
      </c>
      <c r="F133" s="112" t="s">
        <v>677</v>
      </c>
      <c r="G133" s="118" t="s">
        <v>33</v>
      </c>
      <c r="H133" s="112" t="s">
        <v>33</v>
      </c>
      <c r="I133" s="112" t="s">
        <v>37</v>
      </c>
      <c r="J133" s="47" t="s">
        <v>33</v>
      </c>
      <c r="K133" s="136" t="s">
        <v>568</v>
      </c>
      <c r="L133" s="136" t="s">
        <v>47</v>
      </c>
      <c r="M133" s="47" t="s">
        <v>41</v>
      </c>
      <c r="N133" s="112" t="s">
        <v>51</v>
      </c>
      <c r="O133" s="159" t="s">
        <v>689</v>
      </c>
      <c r="P133" s="112" t="s">
        <v>692</v>
      </c>
      <c r="T133" s="49"/>
    </row>
    <row r="134" spans="1:22" s="139" customFormat="1" ht="12.75" customHeight="1">
      <c r="A134" s="47" t="s">
        <v>1365</v>
      </c>
      <c r="B134" s="112" t="s">
        <v>362</v>
      </c>
      <c r="C134" s="112" t="s">
        <v>29</v>
      </c>
      <c r="D134" s="112" t="s">
        <v>30</v>
      </c>
      <c r="E134" s="112" t="s">
        <v>680</v>
      </c>
      <c r="F134" s="47" t="s">
        <v>2256</v>
      </c>
      <c r="G134" s="112" t="s">
        <v>34</v>
      </c>
      <c r="H134" s="112" t="s">
        <v>33</v>
      </c>
      <c r="I134" s="112" t="s">
        <v>37</v>
      </c>
      <c r="J134" s="112" t="s">
        <v>34</v>
      </c>
      <c r="K134" s="136" t="s">
        <v>568</v>
      </c>
      <c r="L134" s="136" t="s">
        <v>47</v>
      </c>
      <c r="M134" s="47" t="s">
        <v>41</v>
      </c>
      <c r="N134" s="112" t="s">
        <v>51</v>
      </c>
      <c r="O134" s="161" t="s">
        <v>701</v>
      </c>
      <c r="P134" s="112" t="s">
        <v>702</v>
      </c>
      <c r="T134" s="49"/>
    </row>
    <row r="135" spans="1:22" s="139" customFormat="1" ht="12.75" customHeight="1">
      <c r="A135" s="47" t="s">
        <v>1365</v>
      </c>
      <c r="B135" s="112" t="s">
        <v>362</v>
      </c>
      <c r="C135" s="112" t="s">
        <v>693</v>
      </c>
      <c r="D135" s="112" t="s">
        <v>30</v>
      </c>
      <c r="E135" s="112" t="s">
        <v>677</v>
      </c>
      <c r="F135" s="112" t="s">
        <v>677</v>
      </c>
      <c r="G135" s="47" t="s">
        <v>33</v>
      </c>
      <c r="H135" s="112" t="s">
        <v>34</v>
      </c>
      <c r="I135" s="112" t="s">
        <v>37</v>
      </c>
      <c r="J135" s="47" t="s">
        <v>33</v>
      </c>
      <c r="K135" s="136" t="s">
        <v>568</v>
      </c>
      <c r="L135" s="136" t="s">
        <v>47</v>
      </c>
      <c r="M135" s="47" t="s">
        <v>41</v>
      </c>
      <c r="N135" s="112" t="s">
        <v>51</v>
      </c>
      <c r="O135" s="159" t="s">
        <v>707</v>
      </c>
      <c r="P135" s="112" t="s">
        <v>708</v>
      </c>
      <c r="T135" s="49"/>
    </row>
    <row r="136" spans="1:22" s="139" customFormat="1" ht="12.75" customHeight="1">
      <c r="A136" s="47" t="s">
        <v>1365</v>
      </c>
      <c r="B136" s="112" t="s">
        <v>362</v>
      </c>
      <c r="C136" s="112" t="s">
        <v>29</v>
      </c>
      <c r="D136" s="112" t="s">
        <v>30</v>
      </c>
      <c r="E136" s="112" t="s">
        <v>709</v>
      </c>
      <c r="F136" s="47" t="s">
        <v>2255</v>
      </c>
      <c r="G136" s="112" t="s">
        <v>34</v>
      </c>
      <c r="H136" s="112" t="s">
        <v>33</v>
      </c>
      <c r="I136" s="112" t="s">
        <v>37</v>
      </c>
      <c r="J136" s="112" t="s">
        <v>34</v>
      </c>
      <c r="K136" s="136" t="s">
        <v>568</v>
      </c>
      <c r="L136" s="136" t="s">
        <v>47</v>
      </c>
      <c r="M136" s="47" t="s">
        <v>41</v>
      </c>
      <c r="N136" s="112" t="s">
        <v>51</v>
      </c>
      <c r="O136" s="161" t="s">
        <v>711</v>
      </c>
      <c r="P136" s="112" t="s">
        <v>712</v>
      </c>
      <c r="T136" s="49"/>
    </row>
    <row r="137" spans="1:22" s="139" customFormat="1" ht="12.75" customHeight="1">
      <c r="A137" s="47" t="s">
        <v>1365</v>
      </c>
      <c r="B137" s="112" t="s">
        <v>399</v>
      </c>
      <c r="C137" s="112" t="s">
        <v>714</v>
      </c>
      <c r="D137" s="112" t="s">
        <v>30</v>
      </c>
      <c r="E137" s="112" t="s">
        <v>78</v>
      </c>
      <c r="F137" s="47" t="s">
        <v>2202</v>
      </c>
      <c r="G137" s="112" t="s">
        <v>34</v>
      </c>
      <c r="H137" s="112" t="s">
        <v>34</v>
      </c>
      <c r="I137" s="112" t="s">
        <v>37</v>
      </c>
      <c r="J137" s="112" t="s">
        <v>34</v>
      </c>
      <c r="K137" s="136" t="s">
        <v>568</v>
      </c>
      <c r="L137" s="136" t="s">
        <v>47</v>
      </c>
      <c r="M137" s="47" t="s">
        <v>41</v>
      </c>
      <c r="N137" s="112" t="s">
        <v>51</v>
      </c>
      <c r="O137" s="161" t="s">
        <v>716</v>
      </c>
      <c r="P137" s="112" t="s">
        <v>718</v>
      </c>
      <c r="T137" s="49"/>
    </row>
    <row r="138" spans="1:22" s="139" customFormat="1" ht="12.75" customHeight="1">
      <c r="A138" s="47" t="s">
        <v>1365</v>
      </c>
      <c r="B138" s="139" t="s">
        <v>399</v>
      </c>
      <c r="C138" s="139" t="s">
        <v>29</v>
      </c>
      <c r="D138" s="139" t="s">
        <v>30</v>
      </c>
      <c r="E138" s="164" t="s">
        <v>31</v>
      </c>
      <c r="F138" s="50" t="s">
        <v>2242</v>
      </c>
      <c r="G138" s="139" t="s">
        <v>34</v>
      </c>
      <c r="H138" s="139" t="s">
        <v>34</v>
      </c>
      <c r="I138" s="139" t="s">
        <v>37</v>
      </c>
      <c r="J138" s="139" t="s">
        <v>34</v>
      </c>
      <c r="K138" s="136" t="s">
        <v>568</v>
      </c>
      <c r="L138" s="136" t="s">
        <v>47</v>
      </c>
      <c r="M138" s="112" t="s">
        <v>385</v>
      </c>
      <c r="N138" s="136" t="s">
        <v>51</v>
      </c>
      <c r="O138" s="178" t="s">
        <v>721</v>
      </c>
      <c r="P138" s="112" t="s">
        <v>724</v>
      </c>
      <c r="T138" s="49"/>
    </row>
    <row r="139" spans="1:22" s="139" customFormat="1" ht="12.75" customHeight="1">
      <c r="A139" s="47" t="s">
        <v>1365</v>
      </c>
      <c r="B139" s="139" t="s">
        <v>399</v>
      </c>
      <c r="C139" s="139" t="s">
        <v>725</v>
      </c>
      <c r="D139" s="139" t="s">
        <v>30</v>
      </c>
      <c r="E139" s="164" t="s">
        <v>727</v>
      </c>
      <c r="F139" s="50" t="s">
        <v>2293</v>
      </c>
      <c r="G139" s="139" t="s">
        <v>34</v>
      </c>
      <c r="H139" s="139" t="s">
        <v>44</v>
      </c>
      <c r="I139" s="139" t="s">
        <v>37</v>
      </c>
      <c r="J139" s="139" t="s">
        <v>34</v>
      </c>
      <c r="K139" s="136" t="s">
        <v>568</v>
      </c>
      <c r="L139" s="136" t="s">
        <v>47</v>
      </c>
      <c r="M139" s="47" t="s">
        <v>41</v>
      </c>
      <c r="N139" s="136" t="s">
        <v>51</v>
      </c>
      <c r="O139" s="165" t="s">
        <v>731</v>
      </c>
      <c r="P139" s="112" t="s">
        <v>733</v>
      </c>
      <c r="T139" s="49"/>
    </row>
    <row r="140" spans="1:22" s="139" customFormat="1" ht="12.75" customHeight="1">
      <c r="A140" s="47" t="s">
        <v>1365</v>
      </c>
      <c r="B140" s="139" t="s">
        <v>399</v>
      </c>
      <c r="C140" s="139" t="s">
        <v>735</v>
      </c>
      <c r="D140" s="139" t="s">
        <v>30</v>
      </c>
      <c r="E140" s="164" t="s">
        <v>727</v>
      </c>
      <c r="F140" s="50" t="s">
        <v>2294</v>
      </c>
      <c r="G140" s="139" t="s">
        <v>34</v>
      </c>
      <c r="H140" s="139" t="s">
        <v>44</v>
      </c>
      <c r="I140" s="139" t="s">
        <v>37</v>
      </c>
      <c r="J140" s="139" t="s">
        <v>34</v>
      </c>
      <c r="K140" s="136" t="s">
        <v>568</v>
      </c>
      <c r="L140" s="136" t="s">
        <v>47</v>
      </c>
      <c r="M140" s="47" t="s">
        <v>41</v>
      </c>
      <c r="N140" s="136" t="s">
        <v>51</v>
      </c>
      <c r="O140" s="165" t="s">
        <v>731</v>
      </c>
      <c r="P140" s="112" t="s">
        <v>733</v>
      </c>
      <c r="T140" s="49"/>
    </row>
    <row r="141" spans="1:22" s="139" customFormat="1" ht="12.75" customHeight="1">
      <c r="A141" s="47" t="s">
        <v>1365</v>
      </c>
      <c r="B141" s="139" t="s">
        <v>399</v>
      </c>
      <c r="C141" s="139" t="s">
        <v>738</v>
      </c>
      <c r="D141" s="139" t="s">
        <v>30</v>
      </c>
      <c r="E141" s="164" t="s">
        <v>727</v>
      </c>
      <c r="F141" s="47" t="s">
        <v>2295</v>
      </c>
      <c r="G141" s="139" t="s">
        <v>34</v>
      </c>
      <c r="H141" s="136" t="s">
        <v>44</v>
      </c>
      <c r="I141" s="139" t="s">
        <v>37</v>
      </c>
      <c r="J141" s="139" t="s">
        <v>34</v>
      </c>
      <c r="K141" s="136" t="s">
        <v>568</v>
      </c>
      <c r="L141" s="136" t="s">
        <v>47</v>
      </c>
      <c r="M141" s="47" t="s">
        <v>41</v>
      </c>
      <c r="N141" s="136" t="s">
        <v>51</v>
      </c>
      <c r="O141" s="179" t="s">
        <v>731</v>
      </c>
      <c r="P141" s="136" t="s">
        <v>733</v>
      </c>
      <c r="T141" s="49"/>
    </row>
    <row r="142" spans="1:22" s="139" customFormat="1" ht="12.75" customHeight="1">
      <c r="A142" s="47" t="s">
        <v>1365</v>
      </c>
      <c r="B142" s="139" t="s">
        <v>399</v>
      </c>
      <c r="C142" s="139" t="s">
        <v>29</v>
      </c>
      <c r="D142" s="139" t="s">
        <v>30</v>
      </c>
      <c r="E142" s="164" t="s">
        <v>434</v>
      </c>
      <c r="F142" s="50" t="s">
        <v>2242</v>
      </c>
      <c r="G142" s="139" t="s">
        <v>44</v>
      </c>
      <c r="H142" s="164" t="s">
        <v>44</v>
      </c>
      <c r="I142" s="139" t="s">
        <v>37</v>
      </c>
      <c r="J142" s="139" t="s">
        <v>44</v>
      </c>
      <c r="K142" s="136" t="s">
        <v>568</v>
      </c>
      <c r="L142" s="47" t="s">
        <v>41</v>
      </c>
      <c r="M142" s="47" t="s">
        <v>41</v>
      </c>
      <c r="N142" s="136" t="s">
        <v>51</v>
      </c>
      <c r="O142" s="165" t="s">
        <v>742</v>
      </c>
      <c r="P142" s="112" t="s">
        <v>743</v>
      </c>
      <c r="T142" s="49"/>
    </row>
    <row r="143" spans="1:22" s="139" customFormat="1" ht="12.75" customHeight="1">
      <c r="A143" s="47" t="s">
        <v>1365</v>
      </c>
      <c r="B143" s="139" t="s">
        <v>399</v>
      </c>
      <c r="C143" s="139" t="s">
        <v>29</v>
      </c>
      <c r="D143" s="139" t="s">
        <v>30</v>
      </c>
      <c r="E143" s="164" t="s">
        <v>434</v>
      </c>
      <c r="F143" s="50" t="s">
        <v>2242</v>
      </c>
      <c r="G143" s="139" t="s">
        <v>44</v>
      </c>
      <c r="H143" s="164" t="s">
        <v>44</v>
      </c>
      <c r="I143" s="139" t="s">
        <v>37</v>
      </c>
      <c r="J143" s="139" t="s">
        <v>44</v>
      </c>
      <c r="K143" s="136" t="s">
        <v>568</v>
      </c>
      <c r="L143" s="136" t="s">
        <v>47</v>
      </c>
      <c r="M143" s="112" t="s">
        <v>385</v>
      </c>
      <c r="N143" s="136" t="s">
        <v>51</v>
      </c>
      <c r="O143" s="165" t="s">
        <v>744</v>
      </c>
      <c r="P143" s="112" t="s">
        <v>743</v>
      </c>
      <c r="T143" s="49"/>
    </row>
    <row r="144" spans="1:22" s="139" customFormat="1" ht="12.75" customHeight="1">
      <c r="A144" s="47" t="s">
        <v>1365</v>
      </c>
      <c r="B144" s="112" t="s">
        <v>399</v>
      </c>
      <c r="C144" s="112" t="s">
        <v>29</v>
      </c>
      <c r="D144" s="112" t="s">
        <v>30</v>
      </c>
      <c r="E144" s="112" t="s">
        <v>434</v>
      </c>
      <c r="F144" s="47" t="s">
        <v>2242</v>
      </c>
      <c r="G144" s="112" t="s">
        <v>44</v>
      </c>
      <c r="H144" s="112" t="s">
        <v>34</v>
      </c>
      <c r="I144" s="112" t="s">
        <v>37</v>
      </c>
      <c r="J144" s="112" t="s">
        <v>44</v>
      </c>
      <c r="K144" s="136" t="s">
        <v>568</v>
      </c>
      <c r="L144" s="47" t="s">
        <v>41</v>
      </c>
      <c r="M144" s="47" t="s">
        <v>41</v>
      </c>
      <c r="N144" s="112" t="s">
        <v>51</v>
      </c>
      <c r="O144" s="180" t="s">
        <v>745</v>
      </c>
      <c r="P144" s="112" t="s">
        <v>743</v>
      </c>
      <c r="T144" s="49"/>
    </row>
    <row r="145" spans="1:22" s="139" customFormat="1" ht="12.75" customHeight="1">
      <c r="A145" s="47" t="s">
        <v>1365</v>
      </c>
      <c r="B145" s="139" t="s">
        <v>399</v>
      </c>
      <c r="C145" s="139" t="s">
        <v>259</v>
      </c>
      <c r="D145" s="139" t="s">
        <v>30</v>
      </c>
      <c r="E145" s="164" t="s">
        <v>440</v>
      </c>
      <c r="F145" s="50" t="s">
        <v>2243</v>
      </c>
      <c r="G145" s="139" t="s">
        <v>44</v>
      </c>
      <c r="H145" s="164" t="s">
        <v>34</v>
      </c>
      <c r="I145" s="139" t="s">
        <v>37</v>
      </c>
      <c r="J145" s="139" t="s">
        <v>44</v>
      </c>
      <c r="K145" s="136" t="s">
        <v>568</v>
      </c>
      <c r="L145" s="136" t="s">
        <v>47</v>
      </c>
      <c r="M145" s="47" t="s">
        <v>41</v>
      </c>
      <c r="N145" s="136" t="s">
        <v>51</v>
      </c>
      <c r="O145" s="181" t="s">
        <v>747</v>
      </c>
      <c r="P145" s="112" t="s">
        <v>748</v>
      </c>
      <c r="T145" s="49"/>
    </row>
    <row r="146" spans="1:22" s="139" customFormat="1" ht="12.75" customHeight="1">
      <c r="A146" s="47" t="s">
        <v>1365</v>
      </c>
      <c r="B146" s="112" t="s">
        <v>399</v>
      </c>
      <c r="C146" s="136" t="s">
        <v>191</v>
      </c>
      <c r="D146" s="112" t="s">
        <v>33</v>
      </c>
      <c r="E146" s="112" t="s">
        <v>749</v>
      </c>
      <c r="F146" s="47" t="s">
        <v>2296</v>
      </c>
      <c r="G146" s="139" t="s">
        <v>34</v>
      </c>
      <c r="H146" s="112" t="s">
        <v>44</v>
      </c>
      <c r="I146" s="112" t="s">
        <v>37</v>
      </c>
      <c r="J146" s="112" t="s">
        <v>34</v>
      </c>
      <c r="K146" s="136" t="s">
        <v>568</v>
      </c>
      <c r="L146" s="136" t="s">
        <v>47</v>
      </c>
      <c r="M146" s="47" t="s">
        <v>41</v>
      </c>
      <c r="N146" s="112" t="s">
        <v>161</v>
      </c>
      <c r="O146" s="159" t="s">
        <v>82</v>
      </c>
      <c r="P146" s="112" t="s">
        <v>750</v>
      </c>
      <c r="Q146" s="47" t="s">
        <v>751</v>
      </c>
      <c r="R146" s="47">
        <v>62279</v>
      </c>
      <c r="S146" s="47" t="s">
        <v>752</v>
      </c>
      <c r="T146" s="49"/>
    </row>
    <row r="147" spans="1:22" s="139" customFormat="1" ht="12.75" customHeight="1">
      <c r="A147" s="47" t="s">
        <v>1365</v>
      </c>
      <c r="B147" s="139" t="s">
        <v>399</v>
      </c>
      <c r="C147" s="139" t="s">
        <v>93</v>
      </c>
      <c r="D147" s="139" t="s">
        <v>94</v>
      </c>
      <c r="E147" s="164" t="s">
        <v>753</v>
      </c>
      <c r="F147" s="164" t="s">
        <v>671</v>
      </c>
      <c r="G147" s="139" t="s">
        <v>44</v>
      </c>
      <c r="H147" s="139" t="s">
        <v>44</v>
      </c>
      <c r="I147" s="139" t="s">
        <v>37</v>
      </c>
      <c r="J147" s="139" t="s">
        <v>44</v>
      </c>
      <c r="K147" s="136" t="s">
        <v>568</v>
      </c>
      <c r="L147" s="47" t="s">
        <v>41</v>
      </c>
      <c r="M147" s="47" t="s">
        <v>41</v>
      </c>
      <c r="N147" s="136" t="s">
        <v>34</v>
      </c>
      <c r="O147" s="165" t="s">
        <v>755</v>
      </c>
      <c r="P147" s="112" t="s">
        <v>756</v>
      </c>
      <c r="Q147" s="49"/>
      <c r="R147" s="49"/>
      <c r="S147" s="49"/>
      <c r="T147" s="49"/>
      <c r="U147" s="49"/>
      <c r="V147" s="49"/>
    </row>
    <row r="148" spans="1:22" s="139" customFormat="1" ht="12.75" customHeight="1">
      <c r="A148" s="47" t="s">
        <v>1365</v>
      </c>
      <c r="B148" s="139" t="s">
        <v>399</v>
      </c>
      <c r="C148" s="139" t="s">
        <v>29</v>
      </c>
      <c r="D148" s="139" t="s">
        <v>30</v>
      </c>
      <c r="E148" s="164" t="s">
        <v>434</v>
      </c>
      <c r="F148" s="50" t="s">
        <v>2242</v>
      </c>
      <c r="G148" s="139" t="s">
        <v>34</v>
      </c>
      <c r="H148" s="164" t="s">
        <v>44</v>
      </c>
      <c r="I148" s="139" t="s">
        <v>37</v>
      </c>
      <c r="J148" s="139" t="s">
        <v>34</v>
      </c>
      <c r="K148" s="136" t="s">
        <v>568</v>
      </c>
      <c r="L148" s="136" t="s">
        <v>47</v>
      </c>
      <c r="M148" s="136" t="s">
        <v>385</v>
      </c>
      <c r="N148" s="136" t="s">
        <v>51</v>
      </c>
      <c r="O148" s="165" t="s">
        <v>762</v>
      </c>
      <c r="P148" s="112" t="s">
        <v>763</v>
      </c>
      <c r="T148" s="49"/>
    </row>
    <row r="149" spans="1:22" s="139" customFormat="1" ht="12.75" customHeight="1">
      <c r="A149" s="47" t="s">
        <v>1365</v>
      </c>
      <c r="B149" s="139" t="s">
        <v>399</v>
      </c>
      <c r="C149" s="139" t="s">
        <v>29</v>
      </c>
      <c r="D149" s="136" t="s">
        <v>30</v>
      </c>
      <c r="E149" s="136" t="s">
        <v>764</v>
      </c>
      <c r="F149" s="47" t="s">
        <v>2255</v>
      </c>
      <c r="G149" s="139" t="s">
        <v>34</v>
      </c>
      <c r="H149" s="139" t="s">
        <v>44</v>
      </c>
      <c r="I149" s="139" t="s">
        <v>37</v>
      </c>
      <c r="J149" s="139" t="s">
        <v>34</v>
      </c>
      <c r="K149" s="136" t="s">
        <v>568</v>
      </c>
      <c r="L149" s="136" t="s">
        <v>47</v>
      </c>
      <c r="M149" s="47" t="s">
        <v>41</v>
      </c>
      <c r="N149" s="136" t="s">
        <v>51</v>
      </c>
      <c r="O149" s="157" t="s">
        <v>765</v>
      </c>
      <c r="P149" s="112" t="s">
        <v>766</v>
      </c>
      <c r="T149" s="49"/>
    </row>
    <row r="150" spans="1:22" s="139" customFormat="1" ht="12.75" customHeight="1">
      <c r="A150" s="47" t="s">
        <v>1365</v>
      </c>
      <c r="B150" s="112" t="s">
        <v>362</v>
      </c>
      <c r="C150" s="112" t="s">
        <v>29</v>
      </c>
      <c r="D150" s="112" t="s">
        <v>30</v>
      </c>
      <c r="E150" s="112" t="s">
        <v>767</v>
      </c>
      <c r="F150" s="47" t="s">
        <v>2254</v>
      </c>
      <c r="G150" s="139" t="s">
        <v>34</v>
      </c>
      <c r="H150" s="112" t="s">
        <v>44</v>
      </c>
      <c r="I150" s="112" t="s">
        <v>37</v>
      </c>
      <c r="J150" s="112" t="s">
        <v>34</v>
      </c>
      <c r="K150" s="136" t="s">
        <v>568</v>
      </c>
      <c r="L150" s="136" t="s">
        <v>47</v>
      </c>
      <c r="M150" s="47" t="s">
        <v>41</v>
      </c>
      <c r="N150" s="112" t="s">
        <v>51</v>
      </c>
      <c r="O150" s="161" t="s">
        <v>768</v>
      </c>
      <c r="P150" s="112" t="s">
        <v>769</v>
      </c>
      <c r="T150" s="49"/>
    </row>
    <row r="151" spans="1:22" s="139" customFormat="1" ht="12.75" customHeight="1">
      <c r="A151" s="47" t="s">
        <v>1365</v>
      </c>
      <c r="B151" s="112" t="s">
        <v>362</v>
      </c>
      <c r="C151" s="112" t="s">
        <v>29</v>
      </c>
      <c r="D151" s="112" t="s">
        <v>30</v>
      </c>
      <c r="E151" s="112" t="s">
        <v>770</v>
      </c>
      <c r="F151" s="47" t="s">
        <v>2256</v>
      </c>
      <c r="G151" s="139" t="s">
        <v>34</v>
      </c>
      <c r="H151" s="112" t="s">
        <v>44</v>
      </c>
      <c r="I151" s="112" t="s">
        <v>37</v>
      </c>
      <c r="J151" s="112" t="s">
        <v>34</v>
      </c>
      <c r="K151" s="136" t="s">
        <v>568</v>
      </c>
      <c r="L151" s="136" t="s">
        <v>47</v>
      </c>
      <c r="M151" s="47" t="s">
        <v>41</v>
      </c>
      <c r="N151" s="112" t="s">
        <v>51</v>
      </c>
      <c r="O151" s="161" t="s">
        <v>773</v>
      </c>
      <c r="P151" s="112" t="s">
        <v>774</v>
      </c>
      <c r="T151" s="49"/>
    </row>
    <row r="152" spans="1:22" s="139" customFormat="1" ht="12.75" customHeight="1">
      <c r="A152" s="47" t="s">
        <v>1365</v>
      </c>
      <c r="B152" s="112" t="s">
        <v>362</v>
      </c>
      <c r="C152" s="112" t="s">
        <v>29</v>
      </c>
      <c r="D152" s="112" t="s">
        <v>30</v>
      </c>
      <c r="E152" s="112" t="s">
        <v>265</v>
      </c>
      <c r="F152" s="47" t="s">
        <v>2254</v>
      </c>
      <c r="G152" s="112" t="s">
        <v>33</v>
      </c>
      <c r="H152" s="112" t="s">
        <v>44</v>
      </c>
      <c r="I152" s="112" t="s">
        <v>37</v>
      </c>
      <c r="J152" s="112" t="s">
        <v>33</v>
      </c>
      <c r="K152" s="136" t="s">
        <v>568</v>
      </c>
      <c r="L152" s="136" t="s">
        <v>47</v>
      </c>
      <c r="M152" s="47" t="s">
        <v>41</v>
      </c>
      <c r="N152" s="112" t="s">
        <v>51</v>
      </c>
      <c r="O152" s="170" t="s">
        <v>776</v>
      </c>
      <c r="P152" s="112" t="s">
        <v>777</v>
      </c>
      <c r="T152" s="49"/>
    </row>
    <row r="153" spans="1:22" s="139" customFormat="1" ht="12.75" customHeight="1">
      <c r="A153" s="47" t="s">
        <v>1365</v>
      </c>
      <c r="B153" s="112" t="s">
        <v>362</v>
      </c>
      <c r="C153" s="112" t="s">
        <v>693</v>
      </c>
      <c r="D153" s="112" t="s">
        <v>30</v>
      </c>
      <c r="E153" s="112" t="s">
        <v>778</v>
      </c>
      <c r="F153" s="47" t="s">
        <v>2276</v>
      </c>
      <c r="G153" s="112" t="s">
        <v>44</v>
      </c>
      <c r="H153" s="112" t="s">
        <v>33</v>
      </c>
      <c r="I153" s="112" t="s">
        <v>37</v>
      </c>
      <c r="J153" s="112" t="s">
        <v>44</v>
      </c>
      <c r="K153" s="136" t="s">
        <v>568</v>
      </c>
      <c r="L153" s="47" t="s">
        <v>41</v>
      </c>
      <c r="M153" s="47" t="s">
        <v>41</v>
      </c>
      <c r="N153" s="112" t="s">
        <v>51</v>
      </c>
      <c r="O153" s="161" t="s">
        <v>779</v>
      </c>
      <c r="P153" s="112" t="s">
        <v>777</v>
      </c>
      <c r="T153" s="49"/>
    </row>
    <row r="154" spans="1:22" s="139" customFormat="1" ht="12.75" customHeight="1">
      <c r="A154" s="47" t="s">
        <v>1365</v>
      </c>
      <c r="B154" s="112" t="s">
        <v>362</v>
      </c>
      <c r="C154" s="112" t="s">
        <v>29</v>
      </c>
      <c r="D154" s="112" t="s">
        <v>30</v>
      </c>
      <c r="E154" s="112" t="s">
        <v>782</v>
      </c>
      <c r="F154" s="47" t="s">
        <v>2256</v>
      </c>
      <c r="G154" s="112" t="s">
        <v>44</v>
      </c>
      <c r="H154" s="112" t="s">
        <v>34</v>
      </c>
      <c r="I154" s="112" t="s">
        <v>37</v>
      </c>
      <c r="J154" s="112" t="s">
        <v>44</v>
      </c>
      <c r="K154" s="136" t="s">
        <v>568</v>
      </c>
      <c r="L154" s="47" t="s">
        <v>41</v>
      </c>
      <c r="M154" s="47" t="s">
        <v>41</v>
      </c>
      <c r="N154" s="112" t="s">
        <v>51</v>
      </c>
      <c r="O154" s="161" t="s">
        <v>785</v>
      </c>
      <c r="P154" s="112" t="s">
        <v>787</v>
      </c>
      <c r="T154" s="49"/>
    </row>
    <row r="155" spans="1:22" s="139" customFormat="1" ht="12.75" customHeight="1">
      <c r="A155" s="47" t="s">
        <v>1365</v>
      </c>
      <c r="B155" s="139" t="s">
        <v>399</v>
      </c>
      <c r="C155" s="139" t="s">
        <v>29</v>
      </c>
      <c r="D155" s="139" t="s">
        <v>30</v>
      </c>
      <c r="E155" s="164" t="s">
        <v>791</v>
      </c>
      <c r="F155" s="164" t="s">
        <v>791</v>
      </c>
      <c r="G155" s="139" t="s">
        <v>44</v>
      </c>
      <c r="H155" s="164" t="s">
        <v>44</v>
      </c>
      <c r="I155" s="139" t="s">
        <v>37</v>
      </c>
      <c r="J155" s="139" t="s">
        <v>44</v>
      </c>
      <c r="K155" s="136" t="s">
        <v>568</v>
      </c>
      <c r="L155" s="47" t="s">
        <v>41</v>
      </c>
      <c r="M155" s="136" t="s">
        <v>385</v>
      </c>
      <c r="N155" s="136" t="s">
        <v>51</v>
      </c>
      <c r="O155" s="165" t="s">
        <v>794</v>
      </c>
      <c r="P155" s="112" t="s">
        <v>797</v>
      </c>
      <c r="T155" s="49"/>
    </row>
    <row r="156" spans="1:22" s="139" customFormat="1" ht="12.75" customHeight="1">
      <c r="A156" s="47" t="s">
        <v>1365</v>
      </c>
      <c r="B156" s="112" t="s">
        <v>362</v>
      </c>
      <c r="C156" s="112" t="s">
        <v>693</v>
      </c>
      <c r="D156" s="112" t="s">
        <v>30</v>
      </c>
      <c r="E156" s="112" t="s">
        <v>791</v>
      </c>
      <c r="F156" s="164" t="s">
        <v>791</v>
      </c>
      <c r="G156" s="139" t="s">
        <v>44</v>
      </c>
      <c r="H156" s="112" t="s">
        <v>44</v>
      </c>
      <c r="I156" s="112" t="s">
        <v>37</v>
      </c>
      <c r="J156" s="112" t="s">
        <v>44</v>
      </c>
      <c r="K156" s="136" t="s">
        <v>568</v>
      </c>
      <c r="L156" s="47" t="s">
        <v>41</v>
      </c>
      <c r="M156" s="49" t="s">
        <v>41</v>
      </c>
      <c r="N156" s="112" t="s">
        <v>51</v>
      </c>
      <c r="O156" s="159" t="s">
        <v>800</v>
      </c>
      <c r="P156" s="112" t="s">
        <v>802</v>
      </c>
      <c r="T156" s="49"/>
    </row>
    <row r="157" spans="1:22" s="139" customFormat="1" ht="12.75" customHeight="1">
      <c r="A157" s="47" t="s">
        <v>1365</v>
      </c>
      <c r="B157" s="139" t="s">
        <v>399</v>
      </c>
      <c r="C157" s="139" t="s">
        <v>29</v>
      </c>
      <c r="D157" s="139" t="s">
        <v>30</v>
      </c>
      <c r="E157" s="164" t="s">
        <v>553</v>
      </c>
      <c r="F157" s="50" t="s">
        <v>2251</v>
      </c>
      <c r="G157" s="139" t="s">
        <v>34</v>
      </c>
      <c r="H157" s="139" t="s">
        <v>44</v>
      </c>
      <c r="I157" s="139" t="s">
        <v>37</v>
      </c>
      <c r="J157" s="139" t="s">
        <v>34</v>
      </c>
      <c r="K157" s="136" t="s">
        <v>568</v>
      </c>
      <c r="L157" s="136" t="s">
        <v>47</v>
      </c>
      <c r="M157" s="49" t="s">
        <v>41</v>
      </c>
      <c r="N157" s="136" t="s">
        <v>51</v>
      </c>
      <c r="O157" s="165" t="s">
        <v>805</v>
      </c>
      <c r="P157" s="112" t="s">
        <v>806</v>
      </c>
      <c r="T157" s="49"/>
    </row>
    <row r="158" spans="1:22" s="139" customFormat="1" ht="12.75" customHeight="1">
      <c r="A158" s="47" t="s">
        <v>1365</v>
      </c>
      <c r="B158" s="139" t="s">
        <v>399</v>
      </c>
      <c r="C158" s="139" t="s">
        <v>259</v>
      </c>
      <c r="D158" s="139" t="s">
        <v>30</v>
      </c>
      <c r="E158" s="164" t="s">
        <v>600</v>
      </c>
      <c r="F158" s="50" t="s">
        <v>2290</v>
      </c>
      <c r="G158" s="139" t="s">
        <v>34</v>
      </c>
      <c r="H158" s="139" t="s">
        <v>44</v>
      </c>
      <c r="I158" s="139" t="s">
        <v>37</v>
      </c>
      <c r="J158" s="139" t="s">
        <v>34</v>
      </c>
      <c r="K158" s="136" t="s">
        <v>568</v>
      </c>
      <c r="L158" s="136" t="s">
        <v>47</v>
      </c>
      <c r="M158" s="49" t="s">
        <v>41</v>
      </c>
      <c r="N158" s="136" t="s">
        <v>51</v>
      </c>
      <c r="O158" s="165" t="s">
        <v>805</v>
      </c>
      <c r="P158" s="112" t="s">
        <v>806</v>
      </c>
      <c r="T158" s="49"/>
    </row>
    <row r="159" spans="1:22" s="139" customFormat="1" ht="12.75" customHeight="1">
      <c r="A159" s="47" t="s">
        <v>1365</v>
      </c>
      <c r="B159" s="139" t="s">
        <v>399</v>
      </c>
      <c r="C159" s="139" t="s">
        <v>29</v>
      </c>
      <c r="D159" s="139" t="s">
        <v>30</v>
      </c>
      <c r="E159" s="164" t="s">
        <v>434</v>
      </c>
      <c r="F159" s="50" t="s">
        <v>2242</v>
      </c>
      <c r="G159" s="139" t="s">
        <v>34</v>
      </c>
      <c r="H159" s="164" t="s">
        <v>44</v>
      </c>
      <c r="I159" s="139" t="s">
        <v>37</v>
      </c>
      <c r="J159" s="139" t="s">
        <v>34</v>
      </c>
      <c r="K159" s="136" t="s">
        <v>568</v>
      </c>
      <c r="L159" s="136" t="s">
        <v>47</v>
      </c>
      <c r="M159" s="49" t="s">
        <v>41</v>
      </c>
      <c r="N159" s="136" t="s">
        <v>51</v>
      </c>
      <c r="O159" s="165" t="s">
        <v>812</v>
      </c>
      <c r="P159" s="112" t="s">
        <v>813</v>
      </c>
      <c r="T159" s="49"/>
    </row>
    <row r="160" spans="1:22" s="139" customFormat="1" ht="12.75" customHeight="1">
      <c r="A160" s="47" t="s">
        <v>1365</v>
      </c>
      <c r="B160" s="139" t="s">
        <v>399</v>
      </c>
      <c r="C160" s="139" t="s">
        <v>446</v>
      </c>
      <c r="D160" s="139" t="s">
        <v>30</v>
      </c>
      <c r="E160" s="164" t="s">
        <v>447</v>
      </c>
      <c r="F160" s="50" t="s">
        <v>2285</v>
      </c>
      <c r="G160" s="139" t="s">
        <v>34</v>
      </c>
      <c r="H160" s="139" t="s">
        <v>44</v>
      </c>
      <c r="I160" s="139" t="s">
        <v>37</v>
      </c>
      <c r="J160" s="139" t="s">
        <v>34</v>
      </c>
      <c r="K160" s="136" t="s">
        <v>568</v>
      </c>
      <c r="L160" s="136" t="s">
        <v>47</v>
      </c>
      <c r="M160" s="49" t="s">
        <v>41</v>
      </c>
      <c r="N160" s="136" t="s">
        <v>51</v>
      </c>
      <c r="O160" s="165" t="s">
        <v>812</v>
      </c>
      <c r="P160" s="112" t="s">
        <v>813</v>
      </c>
      <c r="T160" s="49"/>
    </row>
    <row r="161" spans="1:22" s="139" customFormat="1" ht="12.75" customHeight="1">
      <c r="A161" s="47" t="s">
        <v>1365</v>
      </c>
      <c r="B161" s="139" t="s">
        <v>399</v>
      </c>
      <c r="C161" s="139" t="s">
        <v>259</v>
      </c>
      <c r="D161" s="139" t="s">
        <v>30</v>
      </c>
      <c r="E161" s="164" t="s">
        <v>816</v>
      </c>
      <c r="F161" s="50" t="s">
        <v>2243</v>
      </c>
      <c r="G161" s="139" t="s">
        <v>34</v>
      </c>
      <c r="H161" s="139" t="s">
        <v>44</v>
      </c>
      <c r="I161" s="139" t="s">
        <v>37</v>
      </c>
      <c r="J161" s="139" t="s">
        <v>34</v>
      </c>
      <c r="K161" s="136" t="s">
        <v>568</v>
      </c>
      <c r="L161" s="136" t="s">
        <v>47</v>
      </c>
      <c r="M161" s="49" t="s">
        <v>41</v>
      </c>
      <c r="N161" s="136" t="s">
        <v>51</v>
      </c>
      <c r="O161" s="165" t="s">
        <v>812</v>
      </c>
      <c r="P161" s="112" t="s">
        <v>813</v>
      </c>
      <c r="T161" s="49"/>
    </row>
    <row r="162" spans="1:22" s="139" customFormat="1" ht="12.75" customHeight="1">
      <c r="A162" s="47" t="s">
        <v>1365</v>
      </c>
      <c r="B162" s="139" t="s">
        <v>399</v>
      </c>
      <c r="C162" s="139" t="s">
        <v>259</v>
      </c>
      <c r="D162" s="139" t="s">
        <v>30</v>
      </c>
      <c r="E162" s="164" t="s">
        <v>563</v>
      </c>
      <c r="F162" s="50" t="s">
        <v>2288</v>
      </c>
      <c r="G162" s="139" t="s">
        <v>34</v>
      </c>
      <c r="H162" s="139" t="s">
        <v>44</v>
      </c>
      <c r="I162" s="139" t="s">
        <v>37</v>
      </c>
      <c r="J162" s="139" t="s">
        <v>34</v>
      </c>
      <c r="K162" s="136" t="s">
        <v>568</v>
      </c>
      <c r="L162" s="136" t="s">
        <v>47</v>
      </c>
      <c r="M162" s="49" t="s">
        <v>41</v>
      </c>
      <c r="N162" s="136" t="s">
        <v>51</v>
      </c>
      <c r="O162" s="165" t="s">
        <v>812</v>
      </c>
      <c r="P162" s="112" t="s">
        <v>813</v>
      </c>
      <c r="T162" s="49"/>
    </row>
    <row r="163" spans="1:22" s="139" customFormat="1" ht="12.75" customHeight="1">
      <c r="A163" s="47" t="s">
        <v>1365</v>
      </c>
      <c r="B163" s="139" t="s">
        <v>399</v>
      </c>
      <c r="C163" s="139" t="s">
        <v>29</v>
      </c>
      <c r="D163" s="139" t="s">
        <v>30</v>
      </c>
      <c r="E163" s="164" t="s">
        <v>265</v>
      </c>
      <c r="F163" s="50" t="s">
        <v>2254</v>
      </c>
      <c r="G163" s="139" t="s">
        <v>34</v>
      </c>
      <c r="H163" s="139" t="s">
        <v>44</v>
      </c>
      <c r="I163" s="139" t="s">
        <v>37</v>
      </c>
      <c r="J163" s="139" t="s">
        <v>34</v>
      </c>
      <c r="K163" s="136" t="s">
        <v>568</v>
      </c>
      <c r="L163" s="136" t="s">
        <v>47</v>
      </c>
      <c r="M163" s="49" t="s">
        <v>41</v>
      </c>
      <c r="N163" s="136" t="s">
        <v>51</v>
      </c>
      <c r="O163" s="165" t="s">
        <v>812</v>
      </c>
      <c r="P163" s="112" t="s">
        <v>813</v>
      </c>
      <c r="T163" s="49"/>
    </row>
    <row r="164" spans="1:22" s="139" customFormat="1" ht="12.75" customHeight="1">
      <c r="A164" s="47" t="s">
        <v>1365</v>
      </c>
      <c r="B164" s="112" t="s">
        <v>362</v>
      </c>
      <c r="C164" s="112" t="s">
        <v>29</v>
      </c>
      <c r="D164" s="112" t="s">
        <v>30</v>
      </c>
      <c r="E164" s="112" t="s">
        <v>828</v>
      </c>
      <c r="F164" s="47" t="s">
        <v>2255</v>
      </c>
      <c r="G164" s="139" t="s">
        <v>34</v>
      </c>
      <c r="H164" s="112" t="s">
        <v>44</v>
      </c>
      <c r="I164" s="112" t="s">
        <v>37</v>
      </c>
      <c r="J164" s="112" t="s">
        <v>34</v>
      </c>
      <c r="K164" s="136" t="s">
        <v>568</v>
      </c>
      <c r="L164" s="136" t="s">
        <v>47</v>
      </c>
      <c r="M164" s="49" t="s">
        <v>41</v>
      </c>
      <c r="N164" s="112" t="s">
        <v>51</v>
      </c>
      <c r="O164" s="161" t="s">
        <v>829</v>
      </c>
      <c r="P164" s="112" t="s">
        <v>830</v>
      </c>
      <c r="T164" s="49"/>
    </row>
    <row r="165" spans="1:22" s="139" customFormat="1" ht="12.75" customHeight="1">
      <c r="A165" s="47" t="s">
        <v>1365</v>
      </c>
      <c r="B165" s="139" t="s">
        <v>399</v>
      </c>
      <c r="C165" s="136" t="s">
        <v>29</v>
      </c>
      <c r="D165" s="136" t="s">
        <v>30</v>
      </c>
      <c r="E165" s="136" t="s">
        <v>782</v>
      </c>
      <c r="F165" s="47" t="s">
        <v>2256</v>
      </c>
      <c r="G165" s="139" t="s">
        <v>34</v>
      </c>
      <c r="H165" s="136" t="s">
        <v>44</v>
      </c>
      <c r="I165" s="136" t="s">
        <v>37</v>
      </c>
      <c r="J165" s="136" t="s">
        <v>34</v>
      </c>
      <c r="K165" s="136" t="s">
        <v>568</v>
      </c>
      <c r="L165" s="136" t="s">
        <v>47</v>
      </c>
      <c r="M165" s="49" t="s">
        <v>41</v>
      </c>
      <c r="N165" s="136" t="s">
        <v>51</v>
      </c>
      <c r="O165" s="161" t="s">
        <v>832</v>
      </c>
      <c r="P165" s="112" t="s">
        <v>833</v>
      </c>
      <c r="Q165" s="49"/>
      <c r="R165" s="49"/>
      <c r="S165" s="49"/>
      <c r="T165" s="49"/>
      <c r="U165" s="49"/>
      <c r="V165" s="49"/>
    </row>
    <row r="166" spans="1:22" s="139" customFormat="1" ht="12.75" customHeight="1">
      <c r="A166" s="47" t="s">
        <v>1365</v>
      </c>
      <c r="B166" s="112" t="s">
        <v>362</v>
      </c>
      <c r="C166" s="112" t="s">
        <v>29</v>
      </c>
      <c r="D166" s="112" t="s">
        <v>30</v>
      </c>
      <c r="E166" s="112" t="s">
        <v>393</v>
      </c>
      <c r="F166" s="47" t="s">
        <v>2251</v>
      </c>
      <c r="G166" s="139" t="s">
        <v>34</v>
      </c>
      <c r="H166" s="112" t="s">
        <v>44</v>
      </c>
      <c r="I166" s="112" t="s">
        <v>37</v>
      </c>
      <c r="J166" s="112" t="s">
        <v>34</v>
      </c>
      <c r="K166" s="136" t="s">
        <v>568</v>
      </c>
      <c r="L166" s="136" t="s">
        <v>47</v>
      </c>
      <c r="M166" s="49" t="s">
        <v>41</v>
      </c>
      <c r="N166" s="112" t="s">
        <v>51</v>
      </c>
      <c r="O166" s="161" t="s">
        <v>834</v>
      </c>
      <c r="P166" s="112" t="s">
        <v>833</v>
      </c>
      <c r="Q166" s="49"/>
      <c r="R166" s="49"/>
      <c r="S166" s="49"/>
      <c r="T166" s="49"/>
      <c r="U166" s="49"/>
      <c r="V166" s="49"/>
    </row>
    <row r="167" spans="1:22" s="139" customFormat="1" ht="12.75" customHeight="1">
      <c r="A167" s="47" t="s">
        <v>1365</v>
      </c>
      <c r="B167" s="112" t="s">
        <v>362</v>
      </c>
      <c r="C167" s="112" t="s">
        <v>693</v>
      </c>
      <c r="D167" s="112" t="s">
        <v>30</v>
      </c>
      <c r="E167" s="112" t="s">
        <v>791</v>
      </c>
      <c r="F167" s="164" t="s">
        <v>791</v>
      </c>
      <c r="G167" s="112" t="s">
        <v>44</v>
      </c>
      <c r="H167" s="112" t="s">
        <v>44</v>
      </c>
      <c r="I167" s="112" t="s">
        <v>37</v>
      </c>
      <c r="J167" s="112" t="s">
        <v>44</v>
      </c>
      <c r="K167" s="136" t="s">
        <v>568</v>
      </c>
      <c r="L167" s="47" t="s">
        <v>41</v>
      </c>
      <c r="M167" s="49" t="s">
        <v>41</v>
      </c>
      <c r="N167" s="112" t="s">
        <v>51</v>
      </c>
      <c r="O167" s="159" t="s">
        <v>836</v>
      </c>
      <c r="P167" s="112" t="s">
        <v>839</v>
      </c>
      <c r="T167" s="49"/>
    </row>
    <row r="168" spans="1:22" s="139" customFormat="1" ht="12.75" customHeight="1">
      <c r="A168" s="47" t="s">
        <v>1365</v>
      </c>
      <c r="B168" s="139" t="s">
        <v>399</v>
      </c>
      <c r="C168" s="136" t="s">
        <v>259</v>
      </c>
      <c r="D168" s="139" t="s">
        <v>30</v>
      </c>
      <c r="E168" s="164" t="s">
        <v>840</v>
      </c>
      <c r="F168" s="50" t="s">
        <v>2290</v>
      </c>
      <c r="G168" s="139" t="s">
        <v>44</v>
      </c>
      <c r="H168" s="139" t="s">
        <v>44</v>
      </c>
      <c r="I168" s="139" t="s">
        <v>37</v>
      </c>
      <c r="J168" s="139" t="s">
        <v>44</v>
      </c>
      <c r="K168" s="136" t="s">
        <v>568</v>
      </c>
      <c r="L168" s="47" t="s">
        <v>41</v>
      </c>
      <c r="M168" s="49" t="s">
        <v>41</v>
      </c>
      <c r="N168" s="136" t="s">
        <v>51</v>
      </c>
      <c r="O168" s="165" t="s">
        <v>842</v>
      </c>
      <c r="P168" s="112" t="s">
        <v>843</v>
      </c>
      <c r="T168" s="49"/>
    </row>
    <row r="169" spans="1:22" s="139" customFormat="1" ht="12.75" customHeight="1">
      <c r="A169" s="47" t="s">
        <v>1365</v>
      </c>
      <c r="B169" s="139" t="s">
        <v>399</v>
      </c>
      <c r="C169" s="136" t="s">
        <v>29</v>
      </c>
      <c r="D169" s="139" t="s">
        <v>30</v>
      </c>
      <c r="E169" s="164" t="s">
        <v>393</v>
      </c>
      <c r="F169" s="50" t="s">
        <v>2251</v>
      </c>
      <c r="G169" s="139" t="s">
        <v>44</v>
      </c>
      <c r="H169" s="139" t="s">
        <v>44</v>
      </c>
      <c r="I169" s="139" t="s">
        <v>37</v>
      </c>
      <c r="J169" s="139" t="s">
        <v>44</v>
      </c>
      <c r="K169" s="136" t="s">
        <v>568</v>
      </c>
      <c r="L169" s="47" t="s">
        <v>41</v>
      </c>
      <c r="M169" s="49" t="s">
        <v>41</v>
      </c>
      <c r="N169" s="136" t="s">
        <v>51</v>
      </c>
      <c r="O169" s="165" t="s">
        <v>842</v>
      </c>
      <c r="P169" s="112" t="s">
        <v>843</v>
      </c>
      <c r="T169" s="49"/>
    </row>
    <row r="170" spans="1:22" s="139" customFormat="1" ht="12.75" customHeight="1">
      <c r="A170" s="47" t="s">
        <v>1365</v>
      </c>
      <c r="B170" s="112" t="s">
        <v>362</v>
      </c>
      <c r="C170" s="112" t="s">
        <v>714</v>
      </c>
      <c r="D170" s="112" t="s">
        <v>30</v>
      </c>
      <c r="E170" s="112" t="s">
        <v>78</v>
      </c>
      <c r="F170" s="47" t="s">
        <v>2202</v>
      </c>
      <c r="G170" s="112" t="s">
        <v>34</v>
      </c>
      <c r="H170" s="112" t="s">
        <v>44</v>
      </c>
      <c r="I170" s="112" t="s">
        <v>37</v>
      </c>
      <c r="J170" s="139" t="s">
        <v>44</v>
      </c>
      <c r="K170" s="136" t="s">
        <v>568</v>
      </c>
      <c r="L170" s="136" t="s">
        <v>47</v>
      </c>
      <c r="M170" s="49" t="s">
        <v>41</v>
      </c>
      <c r="N170" s="112" t="s">
        <v>51</v>
      </c>
      <c r="O170" s="161" t="s">
        <v>846</v>
      </c>
      <c r="P170" s="112" t="s">
        <v>847</v>
      </c>
      <c r="T170" s="49"/>
    </row>
    <row r="171" spans="1:22" s="139" customFormat="1" ht="12.75" customHeight="1">
      <c r="A171" s="47" t="s">
        <v>1365</v>
      </c>
      <c r="B171" s="139" t="s">
        <v>399</v>
      </c>
      <c r="C171" s="139" t="s">
        <v>446</v>
      </c>
      <c r="D171" s="139" t="s">
        <v>30</v>
      </c>
      <c r="E171" s="164" t="s">
        <v>447</v>
      </c>
      <c r="F171" s="50" t="s">
        <v>2285</v>
      </c>
      <c r="G171" s="112" t="s">
        <v>34</v>
      </c>
      <c r="H171" s="139" t="s">
        <v>33</v>
      </c>
      <c r="I171" s="139" t="s">
        <v>37</v>
      </c>
      <c r="J171" s="118" t="s">
        <v>44</v>
      </c>
      <c r="K171" s="136" t="s">
        <v>568</v>
      </c>
      <c r="L171" s="136" t="s">
        <v>47</v>
      </c>
      <c r="M171" s="49" t="s">
        <v>41</v>
      </c>
      <c r="N171" s="136" t="s">
        <v>51</v>
      </c>
      <c r="O171" s="165" t="s">
        <v>849</v>
      </c>
      <c r="P171" s="112" t="s">
        <v>850</v>
      </c>
      <c r="T171" s="49"/>
    </row>
    <row r="172" spans="1:22" s="139" customFormat="1" ht="12.75" customHeight="1">
      <c r="A172" s="47" t="s">
        <v>1365</v>
      </c>
      <c r="B172" s="139" t="s">
        <v>399</v>
      </c>
      <c r="C172" s="139" t="s">
        <v>29</v>
      </c>
      <c r="D172" s="139" t="s">
        <v>30</v>
      </c>
      <c r="E172" s="164" t="s">
        <v>434</v>
      </c>
      <c r="F172" s="50" t="s">
        <v>2242</v>
      </c>
      <c r="G172" s="139" t="s">
        <v>34</v>
      </c>
      <c r="H172" s="139" t="s">
        <v>33</v>
      </c>
      <c r="I172" s="139" t="s">
        <v>37</v>
      </c>
      <c r="J172" s="118" t="s">
        <v>44</v>
      </c>
      <c r="K172" s="136" t="s">
        <v>568</v>
      </c>
      <c r="L172" s="136" t="s">
        <v>47</v>
      </c>
      <c r="M172" s="49" t="s">
        <v>41</v>
      </c>
      <c r="N172" s="136" t="s">
        <v>51</v>
      </c>
      <c r="O172" s="165" t="s">
        <v>849</v>
      </c>
      <c r="P172" s="112" t="s">
        <v>850</v>
      </c>
      <c r="T172" s="49"/>
    </row>
    <row r="173" spans="1:22" s="139" customFormat="1" ht="12.75" customHeight="1">
      <c r="A173" s="47" t="s">
        <v>1365</v>
      </c>
      <c r="B173" s="139" t="s">
        <v>399</v>
      </c>
      <c r="C173" s="139" t="s">
        <v>259</v>
      </c>
      <c r="D173" s="139" t="s">
        <v>30</v>
      </c>
      <c r="E173" s="164" t="s">
        <v>440</v>
      </c>
      <c r="F173" s="50" t="s">
        <v>2243</v>
      </c>
      <c r="G173" s="139" t="s">
        <v>34</v>
      </c>
      <c r="H173" s="139" t="s">
        <v>33</v>
      </c>
      <c r="I173" s="139" t="s">
        <v>37</v>
      </c>
      <c r="J173" s="118" t="s">
        <v>44</v>
      </c>
      <c r="K173" s="136" t="s">
        <v>568</v>
      </c>
      <c r="L173" s="136" t="s">
        <v>47</v>
      </c>
      <c r="M173" s="49" t="s">
        <v>41</v>
      </c>
      <c r="N173" s="136" t="s">
        <v>51</v>
      </c>
      <c r="O173" s="165" t="s">
        <v>849</v>
      </c>
      <c r="P173" s="112" t="s">
        <v>850</v>
      </c>
      <c r="T173" s="49"/>
    </row>
    <row r="174" spans="1:22" s="139" customFormat="1" ht="12.75" customHeight="1">
      <c r="A174" s="47" t="s">
        <v>1365</v>
      </c>
      <c r="B174" s="139" t="s">
        <v>399</v>
      </c>
      <c r="C174" s="139" t="s">
        <v>446</v>
      </c>
      <c r="D174" s="139" t="s">
        <v>30</v>
      </c>
      <c r="E174" s="164" t="s">
        <v>461</v>
      </c>
      <c r="F174" s="50" t="s">
        <v>2297</v>
      </c>
      <c r="G174" s="112" t="s">
        <v>34</v>
      </c>
      <c r="H174" s="139" t="s">
        <v>33</v>
      </c>
      <c r="I174" s="139" t="s">
        <v>37</v>
      </c>
      <c r="J174" s="118" t="s">
        <v>44</v>
      </c>
      <c r="K174" s="136" t="s">
        <v>568</v>
      </c>
      <c r="L174" s="136" t="s">
        <v>47</v>
      </c>
      <c r="M174" s="49" t="s">
        <v>41</v>
      </c>
      <c r="N174" s="136" t="s">
        <v>51</v>
      </c>
      <c r="O174" s="165" t="s">
        <v>849</v>
      </c>
      <c r="P174" s="112" t="s">
        <v>850</v>
      </c>
      <c r="T174" s="49"/>
    </row>
    <row r="175" spans="1:22" s="139" customFormat="1" ht="12.75" customHeight="1">
      <c r="A175" s="47" t="s">
        <v>1365</v>
      </c>
      <c r="B175" s="139" t="s">
        <v>399</v>
      </c>
      <c r="C175" s="139" t="s">
        <v>259</v>
      </c>
      <c r="D175" s="139" t="s">
        <v>30</v>
      </c>
      <c r="E175" s="164" t="s">
        <v>372</v>
      </c>
      <c r="F175" s="50" t="s">
        <v>2290</v>
      </c>
      <c r="G175" s="139" t="s">
        <v>34</v>
      </c>
      <c r="H175" s="139" t="s">
        <v>44</v>
      </c>
      <c r="I175" s="139" t="s">
        <v>37</v>
      </c>
      <c r="J175" s="118" t="s">
        <v>44</v>
      </c>
      <c r="K175" s="136" t="s">
        <v>568</v>
      </c>
      <c r="L175" s="136" t="s">
        <v>47</v>
      </c>
      <c r="M175" s="49" t="s">
        <v>41</v>
      </c>
      <c r="N175" s="136" t="s">
        <v>51</v>
      </c>
      <c r="O175" s="165" t="s">
        <v>82</v>
      </c>
      <c r="P175" s="112" t="s">
        <v>856</v>
      </c>
      <c r="Q175" s="47" t="s">
        <v>857</v>
      </c>
      <c r="R175" s="47">
        <v>70301</v>
      </c>
      <c r="S175" s="47">
        <v>1524</v>
      </c>
      <c r="T175" s="47" t="s">
        <v>858</v>
      </c>
    </row>
    <row r="176" spans="1:22" s="139" customFormat="1" ht="12.75" customHeight="1">
      <c r="A176" s="47" t="s">
        <v>1365</v>
      </c>
      <c r="B176" s="139" t="s">
        <v>399</v>
      </c>
      <c r="C176" s="139" t="s">
        <v>29</v>
      </c>
      <c r="D176" s="139" t="s">
        <v>30</v>
      </c>
      <c r="E176" s="164" t="s">
        <v>461</v>
      </c>
      <c r="F176" s="50" t="s">
        <v>2254</v>
      </c>
      <c r="G176" s="139" t="s">
        <v>34</v>
      </c>
      <c r="H176" s="139" t="s">
        <v>33</v>
      </c>
      <c r="I176" s="139" t="s">
        <v>37</v>
      </c>
      <c r="J176" s="118" t="s">
        <v>44</v>
      </c>
      <c r="K176" s="136" t="s">
        <v>568</v>
      </c>
      <c r="L176" s="136" t="s">
        <v>47</v>
      </c>
      <c r="M176" s="49" t="s">
        <v>41</v>
      </c>
      <c r="N176" s="136" t="s">
        <v>51</v>
      </c>
      <c r="O176" s="165" t="s">
        <v>849</v>
      </c>
      <c r="P176" s="112" t="s">
        <v>850</v>
      </c>
      <c r="T176" s="49"/>
    </row>
    <row r="177" spans="1:22" s="139" customFormat="1" ht="12.75" customHeight="1">
      <c r="A177" s="47" t="s">
        <v>1365</v>
      </c>
      <c r="B177" s="139" t="s">
        <v>399</v>
      </c>
      <c r="C177" s="139" t="s">
        <v>259</v>
      </c>
      <c r="D177" s="139" t="s">
        <v>30</v>
      </c>
      <c r="E177" s="164" t="s">
        <v>461</v>
      </c>
      <c r="F177" s="50" t="s">
        <v>2288</v>
      </c>
      <c r="G177" s="139" t="s">
        <v>34</v>
      </c>
      <c r="H177" s="139" t="s">
        <v>33</v>
      </c>
      <c r="I177" s="139" t="s">
        <v>37</v>
      </c>
      <c r="J177" s="118" t="s">
        <v>44</v>
      </c>
      <c r="K177" s="136" t="s">
        <v>568</v>
      </c>
      <c r="L177" s="136" t="s">
        <v>47</v>
      </c>
      <c r="M177" s="49" t="s">
        <v>41</v>
      </c>
      <c r="N177" s="136" t="s">
        <v>51</v>
      </c>
      <c r="O177" s="165" t="s">
        <v>849</v>
      </c>
      <c r="P177" s="112" t="s">
        <v>850</v>
      </c>
      <c r="T177" s="49"/>
    </row>
    <row r="178" spans="1:22" s="139" customFormat="1" ht="12.75" customHeight="1">
      <c r="A178" s="47" t="s">
        <v>1365</v>
      </c>
      <c r="B178" s="139" t="s">
        <v>399</v>
      </c>
      <c r="C178" s="139" t="s">
        <v>29</v>
      </c>
      <c r="D178" s="139" t="s">
        <v>30</v>
      </c>
      <c r="E178" s="164" t="s">
        <v>434</v>
      </c>
      <c r="F178" s="50" t="s">
        <v>2242</v>
      </c>
      <c r="G178" s="139" t="s">
        <v>34</v>
      </c>
      <c r="H178" s="164" t="s">
        <v>44</v>
      </c>
      <c r="I178" s="139" t="s">
        <v>37</v>
      </c>
      <c r="J178" s="139" t="s">
        <v>34</v>
      </c>
      <c r="K178" s="136" t="s">
        <v>568</v>
      </c>
      <c r="L178" s="136" t="s">
        <v>47</v>
      </c>
      <c r="M178" s="136" t="s">
        <v>385</v>
      </c>
      <c r="N178" s="136" t="s">
        <v>51</v>
      </c>
      <c r="O178" s="165" t="s">
        <v>863</v>
      </c>
      <c r="P178" s="112" t="s">
        <v>865</v>
      </c>
      <c r="T178" s="49"/>
    </row>
    <row r="179" spans="1:22" s="139" customFormat="1" ht="12.75" customHeight="1">
      <c r="A179" s="47" t="s">
        <v>1365</v>
      </c>
      <c r="B179" s="139" t="s">
        <v>399</v>
      </c>
      <c r="C179" s="139" t="s">
        <v>259</v>
      </c>
      <c r="D179" s="139" t="s">
        <v>30</v>
      </c>
      <c r="E179" s="164" t="s">
        <v>440</v>
      </c>
      <c r="F179" s="50" t="s">
        <v>2243</v>
      </c>
      <c r="G179" s="139" t="s">
        <v>34</v>
      </c>
      <c r="H179" s="139" t="s">
        <v>44</v>
      </c>
      <c r="I179" s="139" t="s">
        <v>37</v>
      </c>
      <c r="J179" s="139" t="s">
        <v>34</v>
      </c>
      <c r="K179" s="136" t="s">
        <v>568</v>
      </c>
      <c r="L179" s="136" t="s">
        <v>47</v>
      </c>
      <c r="M179" s="47" t="s">
        <v>41</v>
      </c>
      <c r="N179" s="136" t="s">
        <v>51</v>
      </c>
      <c r="O179" s="165" t="s">
        <v>863</v>
      </c>
      <c r="P179" s="112" t="s">
        <v>865</v>
      </c>
      <c r="T179" s="49"/>
    </row>
    <row r="180" spans="1:22" s="139" customFormat="1" ht="12.75" customHeight="1">
      <c r="A180" s="47" t="s">
        <v>1365</v>
      </c>
      <c r="B180" s="112" t="s">
        <v>362</v>
      </c>
      <c r="C180" s="112" t="s">
        <v>693</v>
      </c>
      <c r="D180" s="112" t="s">
        <v>30</v>
      </c>
      <c r="E180" s="112" t="s">
        <v>791</v>
      </c>
      <c r="F180" s="164" t="s">
        <v>791</v>
      </c>
      <c r="G180" s="139" t="s">
        <v>34</v>
      </c>
      <c r="H180" s="112" t="s">
        <v>33</v>
      </c>
      <c r="I180" s="112" t="s">
        <v>37</v>
      </c>
      <c r="J180" s="112" t="s">
        <v>34</v>
      </c>
      <c r="K180" s="136" t="s">
        <v>568</v>
      </c>
      <c r="L180" s="136" t="s">
        <v>47</v>
      </c>
      <c r="M180" s="49" t="s">
        <v>41</v>
      </c>
      <c r="N180" s="112" t="s">
        <v>51</v>
      </c>
      <c r="O180" s="159" t="s">
        <v>867</v>
      </c>
      <c r="P180" s="112" t="s">
        <v>868</v>
      </c>
      <c r="Q180" s="120"/>
      <c r="T180" s="49"/>
    </row>
    <row r="181" spans="1:22" s="139" customFormat="1" ht="12.75" customHeight="1">
      <c r="A181" s="47" t="s">
        <v>1365</v>
      </c>
      <c r="B181" s="139" t="s">
        <v>399</v>
      </c>
      <c r="C181" s="139" t="s">
        <v>29</v>
      </c>
      <c r="D181" s="139" t="s">
        <v>30</v>
      </c>
      <c r="E181" s="164" t="s">
        <v>434</v>
      </c>
      <c r="F181" s="50" t="s">
        <v>2242</v>
      </c>
      <c r="G181" s="139" t="s">
        <v>34</v>
      </c>
      <c r="H181" s="164" t="s">
        <v>44</v>
      </c>
      <c r="I181" s="139" t="s">
        <v>37</v>
      </c>
      <c r="J181" s="139" t="s">
        <v>34</v>
      </c>
      <c r="K181" s="136" t="s">
        <v>568</v>
      </c>
      <c r="L181" s="136" t="s">
        <v>47</v>
      </c>
      <c r="M181" s="136" t="s">
        <v>385</v>
      </c>
      <c r="N181" s="136" t="s">
        <v>51</v>
      </c>
      <c r="O181" s="165" t="s">
        <v>870</v>
      </c>
      <c r="P181" s="112" t="s">
        <v>871</v>
      </c>
      <c r="Q181" s="120"/>
      <c r="T181" s="49"/>
    </row>
    <row r="182" spans="1:22" s="139" customFormat="1" ht="12.75" customHeight="1">
      <c r="A182" s="47" t="s">
        <v>1365</v>
      </c>
      <c r="B182" s="112" t="s">
        <v>399</v>
      </c>
      <c r="C182" s="112" t="s">
        <v>29</v>
      </c>
      <c r="D182" s="112" t="s">
        <v>30</v>
      </c>
      <c r="E182" s="112" t="s">
        <v>363</v>
      </c>
      <c r="F182" s="47" t="s">
        <v>2251</v>
      </c>
      <c r="G182" s="139" t="s">
        <v>33</v>
      </c>
      <c r="H182" s="112" t="s">
        <v>44</v>
      </c>
      <c r="I182" s="112" t="s">
        <v>37</v>
      </c>
      <c r="J182" s="112" t="s">
        <v>33</v>
      </c>
      <c r="K182" s="136" t="s">
        <v>568</v>
      </c>
      <c r="L182" s="136" t="s">
        <v>47</v>
      </c>
      <c r="M182" s="49" t="s">
        <v>41</v>
      </c>
      <c r="N182" s="112" t="s">
        <v>51</v>
      </c>
      <c r="O182" s="166" t="s">
        <v>82</v>
      </c>
      <c r="P182" s="112" t="s">
        <v>874</v>
      </c>
      <c r="Q182" s="120" t="s">
        <v>875</v>
      </c>
      <c r="R182" s="47">
        <v>64726</v>
      </c>
      <c r="S182" s="47" t="s">
        <v>876</v>
      </c>
      <c r="T182" s="47" t="s">
        <v>877</v>
      </c>
    </row>
    <row r="183" spans="1:22" s="139" customFormat="1" ht="12.75" customHeight="1">
      <c r="A183" s="47" t="s">
        <v>1365</v>
      </c>
      <c r="B183" s="112" t="s">
        <v>362</v>
      </c>
      <c r="C183" s="112" t="s">
        <v>259</v>
      </c>
      <c r="D183" s="112" t="s">
        <v>30</v>
      </c>
      <c r="E183" s="112" t="s">
        <v>440</v>
      </c>
      <c r="F183" s="47" t="s">
        <v>2243</v>
      </c>
      <c r="G183" s="139" t="s">
        <v>33</v>
      </c>
      <c r="H183" s="112" t="s">
        <v>44</v>
      </c>
      <c r="I183" s="112" t="s">
        <v>37</v>
      </c>
      <c r="J183" s="112" t="s">
        <v>33</v>
      </c>
      <c r="K183" s="136" t="s">
        <v>568</v>
      </c>
      <c r="L183" s="136" t="s">
        <v>47</v>
      </c>
      <c r="M183" s="49" t="s">
        <v>41</v>
      </c>
      <c r="N183" s="112" t="s">
        <v>51</v>
      </c>
      <c r="O183" s="161" t="s">
        <v>878</v>
      </c>
      <c r="P183" s="112" t="s">
        <v>879</v>
      </c>
      <c r="Q183" s="120"/>
      <c r="T183" s="49"/>
    </row>
    <row r="184" spans="1:22" s="139" customFormat="1" ht="12.75" customHeight="1">
      <c r="A184" s="47" t="s">
        <v>1365</v>
      </c>
      <c r="B184" s="112" t="s">
        <v>362</v>
      </c>
      <c r="C184" s="112" t="s">
        <v>29</v>
      </c>
      <c r="D184" s="112" t="s">
        <v>30</v>
      </c>
      <c r="E184" s="112" t="s">
        <v>880</v>
      </c>
      <c r="F184" s="47" t="s">
        <v>2256</v>
      </c>
      <c r="G184" s="112" t="s">
        <v>34</v>
      </c>
      <c r="H184" s="112" t="s">
        <v>44</v>
      </c>
      <c r="I184" s="112" t="s">
        <v>37</v>
      </c>
      <c r="J184" s="112" t="s">
        <v>34</v>
      </c>
      <c r="K184" s="136" t="s">
        <v>568</v>
      </c>
      <c r="L184" s="136" t="s">
        <v>47</v>
      </c>
      <c r="M184" s="49" t="s">
        <v>41</v>
      </c>
      <c r="N184" s="112" t="s">
        <v>51</v>
      </c>
      <c r="O184" s="161" t="s">
        <v>881</v>
      </c>
      <c r="P184" s="112" t="s">
        <v>882</v>
      </c>
      <c r="Q184" s="120"/>
      <c r="T184" s="49"/>
    </row>
    <row r="185" spans="1:22" s="139" customFormat="1" ht="12.75" customHeight="1">
      <c r="A185" s="47" t="s">
        <v>1365</v>
      </c>
      <c r="B185" s="112" t="s">
        <v>362</v>
      </c>
      <c r="C185" s="112" t="s">
        <v>29</v>
      </c>
      <c r="D185" s="112" t="s">
        <v>30</v>
      </c>
      <c r="E185" s="112" t="s">
        <v>883</v>
      </c>
      <c r="F185" s="47" t="s">
        <v>2254</v>
      </c>
      <c r="G185" s="112" t="s">
        <v>33</v>
      </c>
      <c r="H185" s="112" t="s">
        <v>33</v>
      </c>
      <c r="I185" s="112" t="s">
        <v>37</v>
      </c>
      <c r="J185" s="112" t="s">
        <v>33</v>
      </c>
      <c r="K185" s="136" t="s">
        <v>568</v>
      </c>
      <c r="L185" s="136" t="s">
        <v>47</v>
      </c>
      <c r="M185" s="49" t="s">
        <v>41</v>
      </c>
      <c r="N185" s="112" t="s">
        <v>51</v>
      </c>
      <c r="O185" s="161" t="s">
        <v>884</v>
      </c>
      <c r="P185" s="112" t="s">
        <v>885</v>
      </c>
      <c r="Q185" s="120"/>
      <c r="T185" s="49"/>
    </row>
    <row r="186" spans="1:22" s="139" customFormat="1" ht="12.75" customHeight="1">
      <c r="A186" s="47" t="s">
        <v>1365</v>
      </c>
      <c r="B186" s="112" t="s">
        <v>362</v>
      </c>
      <c r="C186" s="136" t="s">
        <v>29</v>
      </c>
      <c r="D186" s="112" t="s">
        <v>30</v>
      </c>
      <c r="E186" s="112" t="s">
        <v>434</v>
      </c>
      <c r="F186" s="47" t="s">
        <v>2242</v>
      </c>
      <c r="G186" s="139" t="s">
        <v>34</v>
      </c>
      <c r="H186" s="112" t="s">
        <v>44</v>
      </c>
      <c r="I186" s="112" t="s">
        <v>37</v>
      </c>
      <c r="J186" s="112" t="s">
        <v>34</v>
      </c>
      <c r="K186" s="136" t="s">
        <v>568</v>
      </c>
      <c r="L186" s="136" t="s">
        <v>47</v>
      </c>
      <c r="M186" s="49" t="s">
        <v>41</v>
      </c>
      <c r="N186" s="112" t="s">
        <v>51</v>
      </c>
      <c r="O186" s="161" t="s">
        <v>887</v>
      </c>
      <c r="P186" s="112" t="s">
        <v>888</v>
      </c>
      <c r="Q186" s="120"/>
      <c r="R186" s="49"/>
      <c r="S186" s="49"/>
      <c r="T186" s="49"/>
      <c r="U186" s="49"/>
      <c r="V186" s="49"/>
    </row>
    <row r="187" spans="1:22" s="139" customFormat="1" ht="12.75" customHeight="1">
      <c r="A187" s="47" t="s">
        <v>1365</v>
      </c>
      <c r="B187" s="112" t="s">
        <v>362</v>
      </c>
      <c r="C187" s="136" t="s">
        <v>259</v>
      </c>
      <c r="D187" s="112" t="s">
        <v>30</v>
      </c>
      <c r="E187" s="112" t="s">
        <v>440</v>
      </c>
      <c r="F187" s="47" t="s">
        <v>2243</v>
      </c>
      <c r="G187" s="139" t="s">
        <v>34</v>
      </c>
      <c r="H187" s="112" t="s">
        <v>44</v>
      </c>
      <c r="I187" s="112" t="s">
        <v>37</v>
      </c>
      <c r="J187" s="112" t="s">
        <v>34</v>
      </c>
      <c r="K187" s="136" t="s">
        <v>568</v>
      </c>
      <c r="L187" s="136" t="s">
        <v>47</v>
      </c>
      <c r="M187" s="49" t="s">
        <v>41</v>
      </c>
      <c r="N187" s="112" t="s">
        <v>51</v>
      </c>
      <c r="O187" s="161" t="s">
        <v>887</v>
      </c>
      <c r="P187" s="112" t="s">
        <v>888</v>
      </c>
      <c r="Q187" s="120"/>
      <c r="R187" s="49"/>
      <c r="S187" s="49"/>
      <c r="T187" s="49"/>
      <c r="U187" s="49"/>
      <c r="V187" s="49"/>
    </row>
    <row r="188" spans="1:22" s="139" customFormat="1" ht="12.75" customHeight="1">
      <c r="A188" s="47" t="s">
        <v>1365</v>
      </c>
      <c r="B188" s="112" t="s">
        <v>362</v>
      </c>
      <c r="C188" s="112" t="s">
        <v>259</v>
      </c>
      <c r="D188" s="112" t="s">
        <v>30</v>
      </c>
      <c r="E188" s="112" t="s">
        <v>440</v>
      </c>
      <c r="F188" s="47" t="s">
        <v>2243</v>
      </c>
      <c r="G188" s="139" t="s">
        <v>34</v>
      </c>
      <c r="H188" s="112" t="s">
        <v>33</v>
      </c>
      <c r="I188" s="112" t="s">
        <v>37</v>
      </c>
      <c r="J188" s="112" t="s">
        <v>34</v>
      </c>
      <c r="K188" s="136" t="s">
        <v>568</v>
      </c>
      <c r="L188" s="136" t="s">
        <v>47</v>
      </c>
      <c r="M188" s="49" t="s">
        <v>41</v>
      </c>
      <c r="N188" s="112" t="s">
        <v>51</v>
      </c>
      <c r="O188" s="161" t="s">
        <v>892</v>
      </c>
      <c r="P188" s="112" t="s">
        <v>896</v>
      </c>
      <c r="Q188" s="120"/>
      <c r="T188" s="49"/>
    </row>
    <row r="189" spans="1:22" s="139" customFormat="1" ht="12.75" customHeight="1">
      <c r="A189" s="47" t="s">
        <v>1365</v>
      </c>
      <c r="B189" s="112" t="s">
        <v>362</v>
      </c>
      <c r="C189" s="112" t="s">
        <v>29</v>
      </c>
      <c r="D189" s="112" t="s">
        <v>30</v>
      </c>
      <c r="E189" s="112" t="s">
        <v>900</v>
      </c>
      <c r="F189" s="47" t="s">
        <v>2298</v>
      </c>
      <c r="G189" s="139" t="s">
        <v>34</v>
      </c>
      <c r="H189" s="112" t="s">
        <v>44</v>
      </c>
      <c r="I189" s="112" t="s">
        <v>37</v>
      </c>
      <c r="J189" s="112" t="s">
        <v>34</v>
      </c>
      <c r="K189" s="136" t="s">
        <v>568</v>
      </c>
      <c r="L189" s="136" t="s">
        <v>47</v>
      </c>
      <c r="M189" s="49" t="s">
        <v>41</v>
      </c>
      <c r="N189" s="112" t="s">
        <v>51</v>
      </c>
      <c r="O189" s="161" t="s">
        <v>901</v>
      </c>
      <c r="P189" s="112" t="s">
        <v>902</v>
      </c>
      <c r="Q189" s="120"/>
      <c r="T189" s="49"/>
    </row>
    <row r="190" spans="1:22" s="139" customFormat="1" ht="12.75" customHeight="1">
      <c r="A190" s="47" t="s">
        <v>1365</v>
      </c>
      <c r="B190" s="112" t="s">
        <v>362</v>
      </c>
      <c r="C190" s="136" t="s">
        <v>29</v>
      </c>
      <c r="D190" s="112" t="s">
        <v>30</v>
      </c>
      <c r="E190" s="112" t="s">
        <v>372</v>
      </c>
      <c r="F190" s="47" t="s">
        <v>2251</v>
      </c>
      <c r="G190" s="112" t="s">
        <v>34</v>
      </c>
      <c r="H190" s="112" t="s">
        <v>44</v>
      </c>
      <c r="I190" s="112" t="s">
        <v>37</v>
      </c>
      <c r="J190" s="112" t="s">
        <v>34</v>
      </c>
      <c r="K190" s="136" t="s">
        <v>568</v>
      </c>
      <c r="L190" s="136" t="s">
        <v>47</v>
      </c>
      <c r="M190" s="49" t="s">
        <v>41</v>
      </c>
      <c r="N190" s="112" t="s">
        <v>51</v>
      </c>
      <c r="O190" s="161" t="s">
        <v>905</v>
      </c>
      <c r="P190" s="112" t="s">
        <v>907</v>
      </c>
      <c r="Q190" s="120"/>
      <c r="T190" s="49"/>
    </row>
    <row r="191" spans="1:22" s="139" customFormat="1" ht="12.75" customHeight="1">
      <c r="A191" s="47" t="s">
        <v>1365</v>
      </c>
      <c r="B191" s="112" t="s">
        <v>362</v>
      </c>
      <c r="C191" s="136" t="s">
        <v>259</v>
      </c>
      <c r="D191" s="112" t="s">
        <v>30</v>
      </c>
      <c r="E191" s="112" t="s">
        <v>372</v>
      </c>
      <c r="F191" s="47" t="s">
        <v>2290</v>
      </c>
      <c r="G191" s="112" t="s">
        <v>34</v>
      </c>
      <c r="H191" s="112" t="s">
        <v>44</v>
      </c>
      <c r="I191" s="112" t="s">
        <v>37</v>
      </c>
      <c r="J191" s="112" t="s">
        <v>34</v>
      </c>
      <c r="K191" s="136" t="s">
        <v>568</v>
      </c>
      <c r="L191" s="136" t="s">
        <v>47</v>
      </c>
      <c r="M191" s="49" t="s">
        <v>41</v>
      </c>
      <c r="N191" s="112" t="s">
        <v>51</v>
      </c>
      <c r="O191" s="161" t="s">
        <v>905</v>
      </c>
      <c r="P191" s="112" t="s">
        <v>907</v>
      </c>
      <c r="Q191" s="120"/>
      <c r="T191" s="49"/>
    </row>
    <row r="192" spans="1:22" s="139" customFormat="1" ht="12.75" customHeight="1">
      <c r="A192" s="47" t="s">
        <v>1365</v>
      </c>
      <c r="B192" s="112" t="s">
        <v>362</v>
      </c>
      <c r="C192" s="112" t="s">
        <v>259</v>
      </c>
      <c r="D192" s="112" t="s">
        <v>30</v>
      </c>
      <c r="E192" s="112" t="s">
        <v>909</v>
      </c>
      <c r="F192" s="112" t="s">
        <v>696</v>
      </c>
      <c r="G192" s="112" t="s">
        <v>34</v>
      </c>
      <c r="H192" s="112" t="s">
        <v>44</v>
      </c>
      <c r="I192" s="112" t="s">
        <v>37</v>
      </c>
      <c r="J192" s="112" t="s">
        <v>34</v>
      </c>
      <c r="K192" s="136" t="s">
        <v>568</v>
      </c>
      <c r="L192" s="136" t="s">
        <v>47</v>
      </c>
      <c r="M192" s="49" t="s">
        <v>41</v>
      </c>
      <c r="N192" s="112" t="s">
        <v>51</v>
      </c>
      <c r="O192" s="161" t="s">
        <v>913</v>
      </c>
      <c r="P192" s="112" t="s">
        <v>856</v>
      </c>
      <c r="Q192" s="120"/>
      <c r="T192" s="49"/>
    </row>
    <row r="193" spans="1:20" s="139" customFormat="1" ht="12.75" customHeight="1">
      <c r="A193" s="47" t="s">
        <v>1365</v>
      </c>
      <c r="B193" s="112" t="s">
        <v>362</v>
      </c>
      <c r="C193" s="112" t="s">
        <v>29</v>
      </c>
      <c r="D193" s="112" t="s">
        <v>30</v>
      </c>
      <c r="E193" s="112" t="s">
        <v>372</v>
      </c>
      <c r="F193" s="47" t="s">
        <v>2251</v>
      </c>
      <c r="G193" s="112" t="s">
        <v>34</v>
      </c>
      <c r="H193" s="112" t="s">
        <v>44</v>
      </c>
      <c r="I193" s="112" t="s">
        <v>37</v>
      </c>
      <c r="J193" s="112" t="s">
        <v>34</v>
      </c>
      <c r="K193" s="136" t="s">
        <v>568</v>
      </c>
      <c r="L193" s="136" t="s">
        <v>47</v>
      </c>
      <c r="M193" s="49" t="s">
        <v>41</v>
      </c>
      <c r="N193" s="112" t="s">
        <v>51</v>
      </c>
      <c r="O193" s="170" t="s">
        <v>376</v>
      </c>
      <c r="P193" s="112" t="s">
        <v>378</v>
      </c>
      <c r="Q193" s="120"/>
      <c r="T193" s="49"/>
    </row>
    <row r="194" spans="1:20" s="139" customFormat="1" ht="12.75" customHeight="1">
      <c r="A194" s="47" t="s">
        <v>1365</v>
      </c>
      <c r="B194" s="112" t="s">
        <v>362</v>
      </c>
      <c r="C194" s="112" t="s">
        <v>29</v>
      </c>
      <c r="D194" s="112" t="s">
        <v>30</v>
      </c>
      <c r="E194" s="137" t="s">
        <v>918</v>
      </c>
      <c r="F194" s="47" t="s">
        <v>2255</v>
      </c>
      <c r="G194" s="112" t="s">
        <v>34</v>
      </c>
      <c r="H194" s="112" t="s">
        <v>34</v>
      </c>
      <c r="I194" s="112" t="s">
        <v>37</v>
      </c>
      <c r="J194" s="112" t="s">
        <v>34</v>
      </c>
      <c r="K194" s="136" t="s">
        <v>568</v>
      </c>
      <c r="L194" s="136" t="s">
        <v>47</v>
      </c>
      <c r="M194" s="49" t="s">
        <v>41</v>
      </c>
      <c r="N194" s="112" t="s">
        <v>51</v>
      </c>
      <c r="O194" s="161" t="s">
        <v>919</v>
      </c>
      <c r="P194" s="112" t="s">
        <v>921</v>
      </c>
      <c r="Q194" s="120"/>
      <c r="T194" s="49"/>
    </row>
    <row r="195" spans="1:20" s="139" customFormat="1" ht="12.75" customHeight="1">
      <c r="A195" s="47" t="s">
        <v>1365</v>
      </c>
      <c r="B195" s="112" t="s">
        <v>362</v>
      </c>
      <c r="C195" s="112" t="s">
        <v>29</v>
      </c>
      <c r="D195" s="112" t="s">
        <v>30</v>
      </c>
      <c r="E195" s="112" t="s">
        <v>372</v>
      </c>
      <c r="F195" s="47" t="s">
        <v>2251</v>
      </c>
      <c r="G195" s="136" t="s">
        <v>34</v>
      </c>
      <c r="H195" s="112" t="s">
        <v>44</v>
      </c>
      <c r="I195" s="112" t="s">
        <v>37</v>
      </c>
      <c r="J195" s="112" t="s">
        <v>34</v>
      </c>
      <c r="K195" s="136" t="s">
        <v>568</v>
      </c>
      <c r="L195" s="136" t="s">
        <v>47</v>
      </c>
      <c r="M195" s="49" t="s">
        <v>41</v>
      </c>
      <c r="N195" s="112" t="s">
        <v>51</v>
      </c>
      <c r="O195" s="161" t="s">
        <v>379</v>
      </c>
      <c r="P195" s="112" t="s">
        <v>380</v>
      </c>
      <c r="Q195" s="120"/>
      <c r="T195" s="49"/>
    </row>
    <row r="196" spans="1:20" s="139" customFormat="1" ht="12.75" customHeight="1">
      <c r="A196" s="47" t="s">
        <v>1365</v>
      </c>
      <c r="B196" s="112" t="s">
        <v>362</v>
      </c>
      <c r="C196" s="112" t="s">
        <v>29</v>
      </c>
      <c r="D196" s="112" t="s">
        <v>30</v>
      </c>
      <c r="E196" s="169" t="s">
        <v>924</v>
      </c>
      <c r="F196" s="47" t="s">
        <v>2255</v>
      </c>
      <c r="G196" s="136" t="s">
        <v>34</v>
      </c>
      <c r="H196" s="112" t="s">
        <v>44</v>
      </c>
      <c r="I196" s="112" t="s">
        <v>37</v>
      </c>
      <c r="J196" s="112" t="s">
        <v>34</v>
      </c>
      <c r="K196" s="136" t="s">
        <v>568</v>
      </c>
      <c r="L196" s="136" t="s">
        <v>47</v>
      </c>
      <c r="M196" s="49" t="s">
        <v>41</v>
      </c>
      <c r="N196" s="112" t="s">
        <v>51</v>
      </c>
      <c r="O196" s="161" t="s">
        <v>925</v>
      </c>
      <c r="P196" s="112" t="s">
        <v>926</v>
      </c>
      <c r="Q196" s="120"/>
      <c r="T196" s="49"/>
    </row>
    <row r="197" spans="1:20" s="139" customFormat="1" ht="12.75" customHeight="1">
      <c r="A197" s="47" t="s">
        <v>1365</v>
      </c>
      <c r="B197" s="112" t="s">
        <v>362</v>
      </c>
      <c r="C197" s="136" t="s">
        <v>29</v>
      </c>
      <c r="D197" s="112" t="s">
        <v>30</v>
      </c>
      <c r="E197" s="112" t="s">
        <v>372</v>
      </c>
      <c r="F197" s="47" t="s">
        <v>2251</v>
      </c>
      <c r="G197" s="136" t="s">
        <v>34</v>
      </c>
      <c r="H197" s="112" t="s">
        <v>44</v>
      </c>
      <c r="I197" s="112" t="s">
        <v>37</v>
      </c>
      <c r="J197" s="112" t="s">
        <v>34</v>
      </c>
      <c r="K197" s="136" t="s">
        <v>568</v>
      </c>
      <c r="L197" s="136" t="s">
        <v>47</v>
      </c>
      <c r="M197" s="49" t="s">
        <v>41</v>
      </c>
      <c r="N197" s="112" t="s">
        <v>51</v>
      </c>
      <c r="O197" s="161" t="s">
        <v>929</v>
      </c>
      <c r="P197" s="112" t="s">
        <v>930</v>
      </c>
      <c r="Q197" s="120"/>
      <c r="T197" s="49"/>
    </row>
    <row r="198" spans="1:20" s="139" customFormat="1" ht="12.75" customHeight="1">
      <c r="A198" s="47" t="s">
        <v>1365</v>
      </c>
      <c r="B198" s="112" t="s">
        <v>362</v>
      </c>
      <c r="C198" s="136" t="s">
        <v>259</v>
      </c>
      <c r="D198" s="112" t="s">
        <v>30</v>
      </c>
      <c r="E198" s="112" t="s">
        <v>372</v>
      </c>
      <c r="F198" s="47" t="s">
        <v>2251</v>
      </c>
      <c r="G198" s="136" t="s">
        <v>34</v>
      </c>
      <c r="H198" s="112" t="s">
        <v>44</v>
      </c>
      <c r="I198" s="112" t="s">
        <v>37</v>
      </c>
      <c r="J198" s="112" t="s">
        <v>34</v>
      </c>
      <c r="K198" s="136" t="s">
        <v>568</v>
      </c>
      <c r="L198" s="136" t="s">
        <v>47</v>
      </c>
      <c r="M198" s="49" t="s">
        <v>41</v>
      </c>
      <c r="N198" s="112" t="s">
        <v>51</v>
      </c>
      <c r="O198" s="161" t="s">
        <v>929</v>
      </c>
      <c r="P198" s="112" t="s">
        <v>930</v>
      </c>
      <c r="Q198" s="120"/>
      <c r="T198" s="49"/>
    </row>
    <row r="199" spans="1:20" s="139" customFormat="1" ht="12.75" customHeight="1">
      <c r="A199" s="47" t="s">
        <v>1365</v>
      </c>
      <c r="B199" s="112" t="s">
        <v>362</v>
      </c>
      <c r="C199" s="112" t="s">
        <v>29</v>
      </c>
      <c r="D199" s="112" t="s">
        <v>30</v>
      </c>
      <c r="E199" s="112" t="s">
        <v>933</v>
      </c>
      <c r="F199" s="47" t="s">
        <v>2255</v>
      </c>
      <c r="G199" s="112" t="s">
        <v>34</v>
      </c>
      <c r="H199" s="112" t="s">
        <v>44</v>
      </c>
      <c r="I199" s="112" t="s">
        <v>37</v>
      </c>
      <c r="J199" s="112" t="s">
        <v>34</v>
      </c>
      <c r="K199" s="136" t="s">
        <v>568</v>
      </c>
      <c r="L199" s="136" t="s">
        <v>47</v>
      </c>
      <c r="M199" s="49" t="s">
        <v>41</v>
      </c>
      <c r="N199" s="112" t="s">
        <v>51</v>
      </c>
      <c r="O199" s="161" t="s">
        <v>935</v>
      </c>
      <c r="P199" s="112" t="s">
        <v>938</v>
      </c>
      <c r="Q199" s="120"/>
      <c r="T199" s="49"/>
    </row>
    <row r="200" spans="1:20" s="139" customFormat="1" ht="12.75" customHeight="1">
      <c r="A200" s="47" t="s">
        <v>1365</v>
      </c>
      <c r="B200" s="112" t="s">
        <v>362</v>
      </c>
      <c r="C200" s="112" t="s">
        <v>29</v>
      </c>
      <c r="D200" s="112" t="s">
        <v>30</v>
      </c>
      <c r="E200" s="112" t="s">
        <v>434</v>
      </c>
      <c r="F200" s="50" t="s">
        <v>2242</v>
      </c>
      <c r="G200" s="112" t="s">
        <v>34</v>
      </c>
      <c r="H200" s="164" t="s">
        <v>44</v>
      </c>
      <c r="I200" s="112" t="s">
        <v>37</v>
      </c>
      <c r="J200" s="112" t="s">
        <v>34</v>
      </c>
      <c r="K200" s="136" t="s">
        <v>568</v>
      </c>
      <c r="L200" s="136" t="s">
        <v>47</v>
      </c>
      <c r="M200" s="136" t="s">
        <v>385</v>
      </c>
      <c r="N200" s="112" t="s">
        <v>51</v>
      </c>
      <c r="O200" s="161" t="s">
        <v>941</v>
      </c>
      <c r="P200" s="112" t="s">
        <v>938</v>
      </c>
      <c r="Q200" s="120"/>
      <c r="T200" s="49"/>
    </row>
    <row r="201" spans="1:20" s="139" customFormat="1" ht="12.75" customHeight="1">
      <c r="A201" s="47" t="s">
        <v>1365</v>
      </c>
      <c r="B201" s="112" t="s">
        <v>362</v>
      </c>
      <c r="C201" s="112" t="s">
        <v>29</v>
      </c>
      <c r="D201" s="112" t="s">
        <v>30</v>
      </c>
      <c r="E201" s="112" t="s">
        <v>372</v>
      </c>
      <c r="F201" s="47" t="s">
        <v>2251</v>
      </c>
      <c r="G201" s="136" t="s">
        <v>34</v>
      </c>
      <c r="H201" s="112" t="s">
        <v>44</v>
      </c>
      <c r="I201" s="112" t="s">
        <v>37</v>
      </c>
      <c r="J201" s="112" t="s">
        <v>34</v>
      </c>
      <c r="K201" s="136" t="s">
        <v>568</v>
      </c>
      <c r="L201" s="136" t="s">
        <v>47</v>
      </c>
      <c r="M201" s="112" t="s">
        <v>385</v>
      </c>
      <c r="N201" s="112" t="s">
        <v>51</v>
      </c>
      <c r="O201" s="161" t="s">
        <v>942</v>
      </c>
      <c r="P201" s="112" t="s">
        <v>943</v>
      </c>
      <c r="Q201" s="120"/>
      <c r="T201" s="49"/>
    </row>
    <row r="202" spans="1:20" s="139" customFormat="1" ht="12.75" customHeight="1">
      <c r="A202" s="47" t="s">
        <v>1365</v>
      </c>
      <c r="B202" s="112" t="s">
        <v>362</v>
      </c>
      <c r="C202" s="112" t="s">
        <v>29</v>
      </c>
      <c r="D202" s="112" t="s">
        <v>30</v>
      </c>
      <c r="E202" s="112" t="s">
        <v>782</v>
      </c>
      <c r="F202" s="47" t="s">
        <v>2299</v>
      </c>
      <c r="G202" s="136" t="s">
        <v>34</v>
      </c>
      <c r="H202" s="112" t="s">
        <v>44</v>
      </c>
      <c r="I202" s="112" t="s">
        <v>37</v>
      </c>
      <c r="J202" s="112" t="s">
        <v>34</v>
      </c>
      <c r="K202" s="136" t="s">
        <v>568</v>
      </c>
      <c r="L202" s="136" t="s">
        <v>47</v>
      </c>
      <c r="M202" s="112" t="s">
        <v>385</v>
      </c>
      <c r="N202" s="112" t="s">
        <v>51</v>
      </c>
      <c r="O202" s="161" t="s">
        <v>946</v>
      </c>
      <c r="P202" s="112" t="s">
        <v>947</v>
      </c>
      <c r="Q202" s="120"/>
      <c r="T202" s="49"/>
    </row>
    <row r="203" spans="1:20" s="139" customFormat="1" ht="12.75" customHeight="1">
      <c r="A203" s="47" t="s">
        <v>1365</v>
      </c>
      <c r="B203" s="112" t="s">
        <v>362</v>
      </c>
      <c r="C203" s="112" t="s">
        <v>29</v>
      </c>
      <c r="D203" s="112" t="s">
        <v>30</v>
      </c>
      <c r="E203" s="112" t="s">
        <v>948</v>
      </c>
      <c r="F203" s="47" t="s">
        <v>2255</v>
      </c>
      <c r="G203" s="136" t="s">
        <v>34</v>
      </c>
      <c r="H203" s="112" t="s">
        <v>44</v>
      </c>
      <c r="I203" s="112" t="s">
        <v>37</v>
      </c>
      <c r="J203" s="112" t="s">
        <v>34</v>
      </c>
      <c r="K203" s="136" t="s">
        <v>568</v>
      </c>
      <c r="L203" s="136" t="s">
        <v>47</v>
      </c>
      <c r="M203" s="112" t="s">
        <v>385</v>
      </c>
      <c r="N203" s="112" t="s">
        <v>51</v>
      </c>
      <c r="O203" s="161" t="s">
        <v>950</v>
      </c>
      <c r="P203" s="112" t="s">
        <v>952</v>
      </c>
      <c r="Q203" s="120"/>
      <c r="T203" s="49"/>
    </row>
    <row r="204" spans="1:20" s="139" customFormat="1" ht="12.75" customHeight="1">
      <c r="A204" s="47" t="s">
        <v>1365</v>
      </c>
      <c r="B204" s="112" t="s">
        <v>362</v>
      </c>
      <c r="C204" s="112" t="s">
        <v>29</v>
      </c>
      <c r="D204" s="112" t="s">
        <v>30</v>
      </c>
      <c r="E204" s="112" t="s">
        <v>953</v>
      </c>
      <c r="F204" s="47" t="s">
        <v>2256</v>
      </c>
      <c r="G204" s="136" t="s">
        <v>34</v>
      </c>
      <c r="H204" s="112" t="s">
        <v>44</v>
      </c>
      <c r="I204" s="112" t="s">
        <v>37</v>
      </c>
      <c r="J204" s="112" t="s">
        <v>34</v>
      </c>
      <c r="K204" s="136" t="s">
        <v>568</v>
      </c>
      <c r="L204" s="136" t="s">
        <v>47</v>
      </c>
      <c r="M204" s="112" t="s">
        <v>385</v>
      </c>
      <c r="N204" s="112" t="s">
        <v>51</v>
      </c>
      <c r="O204" s="161" t="s">
        <v>956</v>
      </c>
      <c r="P204" s="112" t="s">
        <v>957</v>
      </c>
      <c r="Q204" s="120"/>
      <c r="T204" s="49"/>
    </row>
    <row r="205" spans="1:20" s="139" customFormat="1" ht="12.75" customHeight="1">
      <c r="A205" s="47" t="s">
        <v>1365</v>
      </c>
      <c r="B205" s="112" t="s">
        <v>362</v>
      </c>
      <c r="C205" s="112" t="s">
        <v>29</v>
      </c>
      <c r="D205" s="112" t="s">
        <v>30</v>
      </c>
      <c r="E205" s="112" t="s">
        <v>960</v>
      </c>
      <c r="F205" s="47" t="s">
        <v>2255</v>
      </c>
      <c r="G205" s="136" t="s">
        <v>34</v>
      </c>
      <c r="H205" s="112" t="s">
        <v>44</v>
      </c>
      <c r="I205" s="112" t="s">
        <v>37</v>
      </c>
      <c r="J205" s="112" t="s">
        <v>34</v>
      </c>
      <c r="K205" s="136" t="s">
        <v>568</v>
      </c>
      <c r="L205" s="136" t="s">
        <v>47</v>
      </c>
      <c r="M205" s="112" t="s">
        <v>385</v>
      </c>
      <c r="N205" s="112" t="s">
        <v>51</v>
      </c>
      <c r="O205" s="161" t="s">
        <v>962</v>
      </c>
      <c r="P205" s="112" t="s">
        <v>964</v>
      </c>
      <c r="Q205" s="120"/>
      <c r="T205" s="49"/>
    </row>
    <row r="206" spans="1:20" s="139" customFormat="1" ht="12.75" customHeight="1">
      <c r="A206" s="47" t="s">
        <v>1365</v>
      </c>
      <c r="B206" s="112" t="s">
        <v>362</v>
      </c>
      <c r="C206" s="136" t="s">
        <v>29</v>
      </c>
      <c r="D206" s="112" t="s">
        <v>30</v>
      </c>
      <c r="E206" s="112" t="s">
        <v>372</v>
      </c>
      <c r="F206" s="47" t="s">
        <v>2251</v>
      </c>
      <c r="G206" s="136" t="s">
        <v>34</v>
      </c>
      <c r="H206" s="112" t="s">
        <v>44</v>
      </c>
      <c r="I206" s="112" t="s">
        <v>37</v>
      </c>
      <c r="J206" s="112" t="s">
        <v>34</v>
      </c>
      <c r="K206" s="136" t="s">
        <v>568</v>
      </c>
      <c r="L206" s="136" t="s">
        <v>47</v>
      </c>
      <c r="M206" s="112" t="s">
        <v>385</v>
      </c>
      <c r="N206" s="112" t="s">
        <v>51</v>
      </c>
      <c r="O206" s="161" t="s">
        <v>967</v>
      </c>
      <c r="P206" s="112" t="s">
        <v>968</v>
      </c>
      <c r="Q206" s="120"/>
      <c r="T206" s="49"/>
    </row>
    <row r="207" spans="1:20" s="139" customFormat="1" ht="12.75" customHeight="1">
      <c r="A207" s="47" t="s">
        <v>1365</v>
      </c>
      <c r="B207" s="112" t="s">
        <v>362</v>
      </c>
      <c r="C207" s="136" t="s">
        <v>259</v>
      </c>
      <c r="D207" s="112" t="s">
        <v>30</v>
      </c>
      <c r="E207" s="112" t="s">
        <v>372</v>
      </c>
      <c r="F207" s="47" t="s">
        <v>2290</v>
      </c>
      <c r="G207" s="136" t="s">
        <v>34</v>
      </c>
      <c r="H207" s="112" t="s">
        <v>44</v>
      </c>
      <c r="I207" s="112" t="s">
        <v>37</v>
      </c>
      <c r="J207" s="112" t="s">
        <v>34</v>
      </c>
      <c r="K207" s="136" t="s">
        <v>568</v>
      </c>
      <c r="L207" s="136" t="s">
        <v>47</v>
      </c>
      <c r="M207" s="112" t="s">
        <v>385</v>
      </c>
      <c r="N207" s="112" t="s">
        <v>51</v>
      </c>
      <c r="O207" s="161" t="s">
        <v>967</v>
      </c>
      <c r="P207" s="112" t="s">
        <v>968</v>
      </c>
      <c r="Q207" s="120"/>
      <c r="T207" s="49"/>
    </row>
    <row r="208" spans="1:20" s="139" customFormat="1" ht="12.75" customHeight="1">
      <c r="A208" s="47" t="s">
        <v>1365</v>
      </c>
      <c r="B208" s="112" t="s">
        <v>362</v>
      </c>
      <c r="C208" s="112" t="s">
        <v>29</v>
      </c>
      <c r="D208" s="112" t="s">
        <v>30</v>
      </c>
      <c r="E208" s="112" t="s">
        <v>372</v>
      </c>
      <c r="F208" s="47" t="s">
        <v>2251</v>
      </c>
      <c r="G208" s="136" t="s">
        <v>34</v>
      </c>
      <c r="H208" s="112" t="s">
        <v>44</v>
      </c>
      <c r="I208" s="112" t="s">
        <v>37</v>
      </c>
      <c r="J208" s="112" t="s">
        <v>34</v>
      </c>
      <c r="K208" s="136" t="s">
        <v>568</v>
      </c>
      <c r="L208" s="136" t="s">
        <v>47</v>
      </c>
      <c r="M208" s="112" t="s">
        <v>385</v>
      </c>
      <c r="N208" s="112" t="s">
        <v>51</v>
      </c>
      <c r="O208" s="161" t="s">
        <v>969</v>
      </c>
      <c r="P208" s="112" t="s">
        <v>971</v>
      </c>
      <c r="Q208" s="120"/>
      <c r="T208" s="49"/>
    </row>
    <row r="209" spans="1:20" s="139" customFormat="1" ht="12.75" customHeight="1">
      <c r="A209" s="47" t="s">
        <v>1365</v>
      </c>
      <c r="B209" s="112" t="s">
        <v>362</v>
      </c>
      <c r="C209" s="112" t="s">
        <v>259</v>
      </c>
      <c r="D209" s="112" t="s">
        <v>30</v>
      </c>
      <c r="E209" s="112" t="s">
        <v>372</v>
      </c>
      <c r="F209" s="47" t="s">
        <v>2290</v>
      </c>
      <c r="G209" s="136" t="s">
        <v>34</v>
      </c>
      <c r="H209" s="112" t="s">
        <v>44</v>
      </c>
      <c r="I209" s="112" t="s">
        <v>37</v>
      </c>
      <c r="J209" s="112" t="s">
        <v>34</v>
      </c>
      <c r="K209" s="136" t="s">
        <v>568</v>
      </c>
      <c r="L209" s="136" t="s">
        <v>47</v>
      </c>
      <c r="M209" s="112" t="s">
        <v>385</v>
      </c>
      <c r="N209" s="112" t="s">
        <v>51</v>
      </c>
      <c r="O209" s="161" t="s">
        <v>973</v>
      </c>
      <c r="P209" s="112" t="s">
        <v>974</v>
      </c>
      <c r="Q209" s="120"/>
      <c r="T209" s="49"/>
    </row>
    <row r="210" spans="1:20" s="139" customFormat="1" ht="12.75" customHeight="1">
      <c r="A210" s="47" t="s">
        <v>1365</v>
      </c>
      <c r="B210" s="112" t="s">
        <v>362</v>
      </c>
      <c r="C210" s="112" t="s">
        <v>29</v>
      </c>
      <c r="D210" s="112" t="s">
        <v>30</v>
      </c>
      <c r="E210" s="112" t="s">
        <v>372</v>
      </c>
      <c r="F210" s="47" t="s">
        <v>2251</v>
      </c>
      <c r="G210" s="136" t="s">
        <v>34</v>
      </c>
      <c r="H210" s="112" t="s">
        <v>44</v>
      </c>
      <c r="I210" s="112" t="s">
        <v>37</v>
      </c>
      <c r="J210" s="112" t="s">
        <v>34</v>
      </c>
      <c r="K210" s="136" t="s">
        <v>568</v>
      </c>
      <c r="L210" s="136" t="s">
        <v>47</v>
      </c>
      <c r="M210" s="112" t="s">
        <v>385</v>
      </c>
      <c r="N210" s="112" t="s">
        <v>51</v>
      </c>
      <c r="O210" s="161" t="s">
        <v>975</v>
      </c>
      <c r="P210" s="112" t="s">
        <v>525</v>
      </c>
      <c r="Q210" s="120"/>
      <c r="T210" s="49"/>
    </row>
    <row r="211" spans="1:20" s="139" customFormat="1" ht="12.75" customHeight="1">
      <c r="A211" s="47" t="s">
        <v>1365</v>
      </c>
      <c r="B211" s="112" t="s">
        <v>362</v>
      </c>
      <c r="C211" s="112" t="s">
        <v>29</v>
      </c>
      <c r="D211" s="112" t="s">
        <v>30</v>
      </c>
      <c r="E211" s="139" t="s">
        <v>924</v>
      </c>
      <c r="F211" s="47" t="s">
        <v>2255</v>
      </c>
      <c r="G211" s="136" t="s">
        <v>34</v>
      </c>
      <c r="H211" s="112" t="s">
        <v>44</v>
      </c>
      <c r="I211" s="112" t="s">
        <v>37</v>
      </c>
      <c r="J211" s="112" t="s">
        <v>34</v>
      </c>
      <c r="K211" s="136" t="s">
        <v>568</v>
      </c>
      <c r="L211" s="136" t="s">
        <v>47</v>
      </c>
      <c r="M211" s="112" t="s">
        <v>385</v>
      </c>
      <c r="N211" s="112" t="s">
        <v>51</v>
      </c>
      <c r="O211" s="161" t="s">
        <v>980</v>
      </c>
      <c r="P211" s="112" t="s">
        <v>982</v>
      </c>
      <c r="Q211" s="120"/>
      <c r="T211" s="49"/>
    </row>
    <row r="212" spans="1:20" s="139" customFormat="1" ht="12.75" customHeight="1">
      <c r="A212" s="47" t="s">
        <v>1365</v>
      </c>
      <c r="B212" s="112" t="s">
        <v>362</v>
      </c>
      <c r="C212" s="112" t="s">
        <v>29</v>
      </c>
      <c r="D212" s="112" t="s">
        <v>30</v>
      </c>
      <c r="E212" s="112" t="s">
        <v>372</v>
      </c>
      <c r="F212" s="47" t="s">
        <v>2251</v>
      </c>
      <c r="G212" s="136" t="s">
        <v>34</v>
      </c>
      <c r="H212" s="112" t="s">
        <v>44</v>
      </c>
      <c r="I212" s="112" t="s">
        <v>37</v>
      </c>
      <c r="J212" s="112" t="s">
        <v>34</v>
      </c>
      <c r="K212" s="136" t="s">
        <v>568</v>
      </c>
      <c r="L212" s="136" t="s">
        <v>47</v>
      </c>
      <c r="M212" s="112" t="s">
        <v>385</v>
      </c>
      <c r="N212" s="112" t="s">
        <v>51</v>
      </c>
      <c r="O212" s="161" t="s">
        <v>983</v>
      </c>
      <c r="P212" s="112" t="s">
        <v>985</v>
      </c>
      <c r="Q212" s="120"/>
      <c r="T212" s="49"/>
    </row>
    <row r="213" spans="1:20" s="139" customFormat="1" ht="12.75" customHeight="1">
      <c r="A213" s="47" t="s">
        <v>1365</v>
      </c>
      <c r="B213" s="112" t="s">
        <v>362</v>
      </c>
      <c r="C213" s="112" t="s">
        <v>29</v>
      </c>
      <c r="D213" s="112" t="s">
        <v>30</v>
      </c>
      <c r="E213" s="112" t="s">
        <v>393</v>
      </c>
      <c r="F213" s="47" t="s">
        <v>2251</v>
      </c>
      <c r="G213" s="136" t="s">
        <v>34</v>
      </c>
      <c r="H213" s="112" t="s">
        <v>44</v>
      </c>
      <c r="I213" s="112" t="s">
        <v>37</v>
      </c>
      <c r="J213" s="112" t="s">
        <v>34</v>
      </c>
      <c r="K213" s="136" t="s">
        <v>568</v>
      </c>
      <c r="L213" s="136" t="s">
        <v>47</v>
      </c>
      <c r="M213" s="112" t="s">
        <v>385</v>
      </c>
      <c r="N213" s="112" t="s">
        <v>51</v>
      </c>
      <c r="O213" s="161" t="s">
        <v>394</v>
      </c>
      <c r="P213" s="112" t="s">
        <v>395</v>
      </c>
      <c r="Q213" s="120"/>
      <c r="T213" s="49"/>
    </row>
    <row r="214" spans="1:20" s="139" customFormat="1" ht="12.75" customHeight="1">
      <c r="A214" s="47" t="s">
        <v>1365</v>
      </c>
      <c r="B214" s="112" t="s">
        <v>362</v>
      </c>
      <c r="C214" s="112" t="s">
        <v>29</v>
      </c>
      <c r="D214" s="112" t="s">
        <v>30</v>
      </c>
      <c r="E214" s="112" t="s">
        <v>372</v>
      </c>
      <c r="F214" s="47" t="s">
        <v>2251</v>
      </c>
      <c r="G214" s="136" t="s">
        <v>34</v>
      </c>
      <c r="H214" s="112" t="s">
        <v>44</v>
      </c>
      <c r="I214" s="112" t="s">
        <v>37</v>
      </c>
      <c r="J214" s="112" t="s">
        <v>34</v>
      </c>
      <c r="K214" s="136" t="s">
        <v>568</v>
      </c>
      <c r="L214" s="136" t="s">
        <v>47</v>
      </c>
      <c r="M214" s="112" t="s">
        <v>385</v>
      </c>
      <c r="N214" s="112" t="s">
        <v>51</v>
      </c>
      <c r="O214" s="161" t="s">
        <v>396</v>
      </c>
      <c r="P214" s="112" t="s">
        <v>397</v>
      </c>
      <c r="Q214" s="120"/>
      <c r="T214" s="49"/>
    </row>
    <row r="215" spans="1:20" s="139" customFormat="1" ht="12.75" customHeight="1">
      <c r="A215" s="148" t="s">
        <v>1365</v>
      </c>
      <c r="B215" s="112" t="s">
        <v>362</v>
      </c>
      <c r="C215" s="112" t="s">
        <v>259</v>
      </c>
      <c r="D215" s="112" t="s">
        <v>30</v>
      </c>
      <c r="E215" s="112" t="s">
        <v>372</v>
      </c>
      <c r="F215" s="47" t="s">
        <v>2290</v>
      </c>
      <c r="G215" s="136" t="s">
        <v>34</v>
      </c>
      <c r="H215" s="112" t="s">
        <v>44</v>
      </c>
      <c r="I215" s="112" t="s">
        <v>37</v>
      </c>
      <c r="J215" s="112" t="s">
        <v>34</v>
      </c>
      <c r="K215" s="136" t="s">
        <v>568</v>
      </c>
      <c r="L215" s="136" t="s">
        <v>47</v>
      </c>
      <c r="M215" s="112" t="s">
        <v>385</v>
      </c>
      <c r="N215" s="112" t="s">
        <v>51</v>
      </c>
      <c r="O215" s="159" t="s">
        <v>400</v>
      </c>
      <c r="P215" s="112" t="s">
        <v>401</v>
      </c>
      <c r="Q215" s="120"/>
      <c r="T215" s="49"/>
    </row>
    <row r="216" spans="1:20" s="139" customFormat="1" ht="12.75" customHeight="1">
      <c r="A216" s="148" t="s">
        <v>1365</v>
      </c>
      <c r="B216" s="112" t="s">
        <v>362</v>
      </c>
      <c r="C216" s="112" t="s">
        <v>29</v>
      </c>
      <c r="D216" s="112" t="s">
        <v>30</v>
      </c>
      <c r="E216" s="112" t="s">
        <v>434</v>
      </c>
      <c r="F216" s="50" t="s">
        <v>2242</v>
      </c>
      <c r="G216" s="139" t="s">
        <v>34</v>
      </c>
      <c r="H216" s="164" t="s">
        <v>44</v>
      </c>
      <c r="I216" s="112" t="s">
        <v>37</v>
      </c>
      <c r="J216" s="112" t="s">
        <v>34</v>
      </c>
      <c r="K216" s="136" t="s">
        <v>568</v>
      </c>
      <c r="L216" s="136" t="s">
        <v>47</v>
      </c>
      <c r="M216" s="136" t="s">
        <v>385</v>
      </c>
      <c r="N216" s="112" t="s">
        <v>51</v>
      </c>
      <c r="O216" s="161" t="s">
        <v>999</v>
      </c>
      <c r="P216" s="112" t="s">
        <v>1001</v>
      </c>
      <c r="Q216" s="120"/>
      <c r="T216" s="49"/>
    </row>
    <row r="217" spans="1:20" s="139" customFormat="1" ht="12.75" customHeight="1">
      <c r="A217" s="147" t="s">
        <v>500</v>
      </c>
      <c r="B217" s="139" t="s">
        <v>28</v>
      </c>
      <c r="C217" s="136" t="s">
        <v>93</v>
      </c>
      <c r="D217" s="136" t="s">
        <v>140</v>
      </c>
      <c r="E217" s="136" t="s">
        <v>78</v>
      </c>
      <c r="F217" s="47" t="s">
        <v>2219</v>
      </c>
      <c r="G217" s="136" t="s">
        <v>34</v>
      </c>
      <c r="H217" s="136" t="s">
        <v>44</v>
      </c>
      <c r="I217" s="136" t="s">
        <v>37</v>
      </c>
      <c r="J217" s="136" t="s">
        <v>34</v>
      </c>
      <c r="K217" s="47" t="s">
        <v>229</v>
      </c>
      <c r="L217" s="136" t="s">
        <v>47</v>
      </c>
      <c r="M217" s="47" t="s">
        <v>41</v>
      </c>
      <c r="N217" s="136" t="s">
        <v>119</v>
      </c>
      <c r="O217" s="166" t="s">
        <v>82</v>
      </c>
      <c r="P217" s="112" t="s">
        <v>1008</v>
      </c>
      <c r="Q217" s="120" t="s">
        <v>1010</v>
      </c>
      <c r="R217" s="47">
        <v>62700</v>
      </c>
      <c r="S217" s="158">
        <v>525264</v>
      </c>
      <c r="T217" s="49"/>
    </row>
    <row r="218" spans="1:20" s="139" customFormat="1" ht="12.75" customHeight="1">
      <c r="A218" s="147" t="s">
        <v>500</v>
      </c>
      <c r="B218" s="139" t="s">
        <v>28</v>
      </c>
      <c r="C218" s="139" t="s">
        <v>158</v>
      </c>
      <c r="D218" s="139" t="s">
        <v>202</v>
      </c>
      <c r="E218" s="164" t="s">
        <v>78</v>
      </c>
      <c r="F218" s="47" t="s">
        <v>2206</v>
      </c>
      <c r="G218" s="139" t="s">
        <v>34</v>
      </c>
      <c r="H218" s="164" t="s">
        <v>34</v>
      </c>
      <c r="I218" s="139" t="s">
        <v>37</v>
      </c>
      <c r="J218" s="139" t="s">
        <v>34</v>
      </c>
      <c r="K218" s="47" t="s">
        <v>229</v>
      </c>
      <c r="L218" s="136" t="s">
        <v>47</v>
      </c>
      <c r="M218" s="47" t="s">
        <v>41</v>
      </c>
      <c r="N218" s="136" t="s">
        <v>119</v>
      </c>
      <c r="O218" s="165" t="s">
        <v>82</v>
      </c>
      <c r="P218" s="112" t="s">
        <v>1015</v>
      </c>
      <c r="Q218" s="120" t="s">
        <v>1016</v>
      </c>
      <c r="R218" s="47">
        <v>66432</v>
      </c>
      <c r="S218" s="158" t="s">
        <v>1017</v>
      </c>
      <c r="T218" s="49"/>
    </row>
    <row r="219" spans="1:20" s="139" customFormat="1" ht="12.75" customHeight="1">
      <c r="A219" s="187" t="s">
        <v>1870</v>
      </c>
      <c r="B219" s="112" t="s">
        <v>28</v>
      </c>
      <c r="C219" s="112" t="s">
        <v>149</v>
      </c>
      <c r="D219" s="112" t="s">
        <v>202</v>
      </c>
      <c r="E219" s="112" t="s">
        <v>78</v>
      </c>
      <c r="F219" s="47" t="s">
        <v>2200</v>
      </c>
      <c r="G219" s="112" t="s">
        <v>34</v>
      </c>
      <c r="H219" s="112" t="s">
        <v>44</v>
      </c>
      <c r="I219" s="112" t="s">
        <v>37</v>
      </c>
      <c r="J219" s="112" t="s">
        <v>34</v>
      </c>
      <c r="K219" s="112" t="s">
        <v>1022</v>
      </c>
      <c r="L219" s="136" t="s">
        <v>47</v>
      </c>
      <c r="M219" s="47" t="s">
        <v>41</v>
      </c>
      <c r="N219" s="112" t="s">
        <v>51</v>
      </c>
      <c r="O219" s="161" t="s">
        <v>1018</v>
      </c>
      <c r="P219" s="112" t="s">
        <v>1020</v>
      </c>
      <c r="Q219" s="120"/>
      <c r="T219" s="49"/>
    </row>
    <row r="220" spans="1:20" s="139" customFormat="1" ht="12.75" customHeight="1">
      <c r="A220" s="187" t="s">
        <v>1870</v>
      </c>
      <c r="B220" s="112" t="s">
        <v>28</v>
      </c>
      <c r="C220" s="112" t="s">
        <v>149</v>
      </c>
      <c r="D220" s="112" t="s">
        <v>149</v>
      </c>
      <c r="E220" s="112" t="s">
        <v>78</v>
      </c>
      <c r="F220" s="47" t="s">
        <v>2200</v>
      </c>
      <c r="G220" s="136" t="s">
        <v>34</v>
      </c>
      <c r="H220" s="112" t="s">
        <v>44</v>
      </c>
      <c r="I220" s="112" t="s">
        <v>37</v>
      </c>
      <c r="J220" s="112" t="s">
        <v>34</v>
      </c>
      <c r="K220" s="112" t="s">
        <v>1022</v>
      </c>
      <c r="L220" s="136" t="s">
        <v>47</v>
      </c>
      <c r="M220" s="47" t="s">
        <v>41</v>
      </c>
      <c r="N220" s="112" t="s">
        <v>51</v>
      </c>
      <c r="O220" s="161" t="s">
        <v>1030</v>
      </c>
      <c r="P220" s="112" t="s">
        <v>1033</v>
      </c>
      <c r="Q220" s="120"/>
      <c r="T220" s="49"/>
    </row>
    <row r="221" spans="1:20" s="139" customFormat="1" ht="12.75" customHeight="1">
      <c r="A221" s="187" t="s">
        <v>1870</v>
      </c>
      <c r="B221" s="112" t="s">
        <v>28</v>
      </c>
      <c r="C221" s="112" t="s">
        <v>205</v>
      </c>
      <c r="D221" s="112" t="s">
        <v>30</v>
      </c>
      <c r="E221" s="112" t="s">
        <v>1034</v>
      </c>
      <c r="F221" s="47" t="s">
        <v>2275</v>
      </c>
      <c r="G221" s="136" t="s">
        <v>34</v>
      </c>
      <c r="H221" s="112" t="s">
        <v>44</v>
      </c>
      <c r="I221" s="112" t="s">
        <v>37</v>
      </c>
      <c r="J221" s="112" t="s">
        <v>34</v>
      </c>
      <c r="K221" s="112" t="s">
        <v>1036</v>
      </c>
      <c r="L221" s="136" t="s">
        <v>47</v>
      </c>
      <c r="M221" s="47" t="s">
        <v>41</v>
      </c>
      <c r="N221" s="112" t="s">
        <v>51</v>
      </c>
      <c r="O221" s="161" t="s">
        <v>1037</v>
      </c>
      <c r="P221" s="112" t="s">
        <v>1038</v>
      </c>
      <c r="Q221" s="120"/>
      <c r="T221" s="49"/>
    </row>
    <row r="222" spans="1:20" s="139" customFormat="1" ht="12.75" customHeight="1">
      <c r="A222" s="187" t="s">
        <v>1870</v>
      </c>
      <c r="B222" s="112" t="s">
        <v>28</v>
      </c>
      <c r="C222" s="112" t="s">
        <v>149</v>
      </c>
      <c r="D222" s="112" t="s">
        <v>149</v>
      </c>
      <c r="E222" s="112" t="s">
        <v>78</v>
      </c>
      <c r="F222" s="47" t="s">
        <v>2200</v>
      </c>
      <c r="G222" s="136" t="s">
        <v>34</v>
      </c>
      <c r="H222" s="112" t="s">
        <v>44</v>
      </c>
      <c r="I222" s="112" t="s">
        <v>37</v>
      </c>
      <c r="J222" s="112" t="s">
        <v>34</v>
      </c>
      <c r="K222" s="112" t="s">
        <v>1022</v>
      </c>
      <c r="L222" s="136" t="s">
        <v>47</v>
      </c>
      <c r="M222" s="47" t="s">
        <v>41</v>
      </c>
      <c r="N222" s="112" t="s">
        <v>51</v>
      </c>
      <c r="O222" s="161" t="s">
        <v>1041</v>
      </c>
      <c r="P222" s="112" t="s">
        <v>1042</v>
      </c>
      <c r="Q222" s="120"/>
      <c r="T222" s="49"/>
    </row>
    <row r="223" spans="1:20" s="139" customFormat="1" ht="12.75" customHeight="1">
      <c r="A223" s="148" t="s">
        <v>1950</v>
      </c>
      <c r="B223" s="136" t="s">
        <v>28</v>
      </c>
      <c r="C223" s="136" t="s">
        <v>29</v>
      </c>
      <c r="D223" s="136" t="s">
        <v>30</v>
      </c>
      <c r="E223" s="136" t="s">
        <v>31</v>
      </c>
      <c r="F223" s="47" t="s">
        <v>2242</v>
      </c>
      <c r="G223" s="139" t="s">
        <v>34</v>
      </c>
      <c r="H223" s="136" t="s">
        <v>34</v>
      </c>
      <c r="I223" s="136" t="s">
        <v>37</v>
      </c>
      <c r="J223" s="139" t="s">
        <v>34</v>
      </c>
      <c r="K223" s="112" t="s">
        <v>1070</v>
      </c>
      <c r="L223" s="136" t="s">
        <v>298</v>
      </c>
      <c r="M223" s="47" t="s">
        <v>41</v>
      </c>
      <c r="N223" s="136" t="s">
        <v>51</v>
      </c>
      <c r="O223" s="157" t="s">
        <v>82</v>
      </c>
      <c r="P223" s="112" t="s">
        <v>902</v>
      </c>
      <c r="Q223" s="120" t="s">
        <v>1046</v>
      </c>
      <c r="R223" s="47">
        <v>68413</v>
      </c>
      <c r="S223" s="47" t="s">
        <v>1047</v>
      </c>
      <c r="T223" s="47" t="s">
        <v>1049</v>
      </c>
    </row>
    <row r="224" spans="1:20" s="139" customFormat="1" ht="12.75" customHeight="1">
      <c r="A224" s="148" t="s">
        <v>1950</v>
      </c>
      <c r="B224" s="139" t="s">
        <v>28</v>
      </c>
      <c r="C224" s="136" t="s">
        <v>259</v>
      </c>
      <c r="D224" s="136" t="s">
        <v>30</v>
      </c>
      <c r="E224" s="136" t="s">
        <v>1050</v>
      </c>
      <c r="F224" s="47" t="s">
        <v>2237</v>
      </c>
      <c r="G224" s="136" t="s">
        <v>34</v>
      </c>
      <c r="H224" s="136" t="s">
        <v>44</v>
      </c>
      <c r="I224" s="136" t="s">
        <v>37</v>
      </c>
      <c r="J224" s="136" t="s">
        <v>34</v>
      </c>
      <c r="K224" s="112" t="s">
        <v>1070</v>
      </c>
      <c r="L224" s="136" t="s">
        <v>298</v>
      </c>
      <c r="M224" s="47" t="s">
        <v>41</v>
      </c>
      <c r="N224" s="136" t="s">
        <v>51</v>
      </c>
      <c r="O224" s="161" t="s">
        <v>1053</v>
      </c>
      <c r="P224" s="112" t="s">
        <v>1055</v>
      </c>
      <c r="Q224" s="120"/>
      <c r="T224" s="49"/>
    </row>
    <row r="225" spans="1:20" s="139" customFormat="1" ht="12.75" customHeight="1">
      <c r="A225" s="148" t="s">
        <v>2037</v>
      </c>
      <c r="B225" s="112" t="s">
        <v>28</v>
      </c>
      <c r="C225" s="112" t="s">
        <v>93</v>
      </c>
      <c r="D225" s="112" t="s">
        <v>140</v>
      </c>
      <c r="E225" s="112" t="s">
        <v>255</v>
      </c>
      <c r="F225" s="112" t="s">
        <v>255</v>
      </c>
      <c r="G225" s="139" t="s">
        <v>34</v>
      </c>
      <c r="H225" s="112" t="s">
        <v>34</v>
      </c>
      <c r="I225" s="112" t="s">
        <v>37</v>
      </c>
      <c r="J225" s="112" t="s">
        <v>34</v>
      </c>
      <c r="K225" s="112" t="s">
        <v>1070</v>
      </c>
      <c r="L225" s="112" t="s">
        <v>298</v>
      </c>
      <c r="M225" s="47" t="s">
        <v>41</v>
      </c>
      <c r="N225" s="112" t="s">
        <v>51</v>
      </c>
      <c r="O225" s="161" t="s">
        <v>1058</v>
      </c>
      <c r="P225" s="112" t="s">
        <v>1059</v>
      </c>
      <c r="Q225" s="120"/>
      <c r="T225" s="49"/>
    </row>
    <row r="226" spans="1:20" s="139" customFormat="1" ht="12.75" customHeight="1">
      <c r="A226" s="188" t="s">
        <v>1060</v>
      </c>
      <c r="B226" s="112" t="s">
        <v>28</v>
      </c>
      <c r="C226" s="112" t="s">
        <v>191</v>
      </c>
      <c r="D226" s="112" t="s">
        <v>1061</v>
      </c>
      <c r="E226" s="112" t="s">
        <v>1062</v>
      </c>
      <c r="F226" s="47" t="s">
        <v>2200</v>
      </c>
      <c r="G226" s="139" t="s">
        <v>34</v>
      </c>
      <c r="H226" s="112" t="s">
        <v>44</v>
      </c>
      <c r="I226" s="112" t="s">
        <v>37</v>
      </c>
      <c r="J226" s="112" t="s">
        <v>34</v>
      </c>
      <c r="K226" s="112" t="s">
        <v>1070</v>
      </c>
      <c r="L226" s="112" t="s">
        <v>298</v>
      </c>
      <c r="M226" s="47" t="s">
        <v>41</v>
      </c>
      <c r="N226" s="112" t="s">
        <v>51</v>
      </c>
      <c r="O226" s="161" t="s">
        <v>1066</v>
      </c>
      <c r="P226" s="112" t="s">
        <v>1067</v>
      </c>
      <c r="Q226" s="120"/>
      <c r="T226" s="49"/>
    </row>
    <row r="227" spans="1:20" s="139" customFormat="1" ht="12.75" customHeight="1">
      <c r="A227" s="148" t="s">
        <v>1950</v>
      </c>
      <c r="B227" s="139" t="s">
        <v>28</v>
      </c>
      <c r="C227" s="136" t="s">
        <v>259</v>
      </c>
      <c r="D227" s="136" t="s">
        <v>30</v>
      </c>
      <c r="E227" s="136" t="s">
        <v>260</v>
      </c>
      <c r="F227" s="47" t="s">
        <v>2243</v>
      </c>
      <c r="G227" s="136" t="s">
        <v>34</v>
      </c>
      <c r="H227" s="136" t="s">
        <v>44</v>
      </c>
      <c r="I227" s="136" t="s">
        <v>37</v>
      </c>
      <c r="J227" s="136" t="s">
        <v>34</v>
      </c>
      <c r="K227" s="112" t="s">
        <v>1070</v>
      </c>
      <c r="L227" s="136" t="s">
        <v>298</v>
      </c>
      <c r="M227" s="47" t="s">
        <v>41</v>
      </c>
      <c r="N227" s="136" t="s">
        <v>51</v>
      </c>
      <c r="O227" s="171" t="s">
        <v>1075</v>
      </c>
      <c r="P227" s="112" t="s">
        <v>1076</v>
      </c>
      <c r="Q227" s="120"/>
      <c r="T227" s="49"/>
    </row>
    <row r="228" spans="1:20" s="139" customFormat="1" ht="12.75" customHeight="1">
      <c r="A228" s="47" t="s">
        <v>1950</v>
      </c>
      <c r="B228" s="136" t="s">
        <v>28</v>
      </c>
      <c r="C228" s="136" t="s">
        <v>259</v>
      </c>
      <c r="D228" s="136" t="s">
        <v>30</v>
      </c>
      <c r="E228" s="136" t="s">
        <v>1050</v>
      </c>
      <c r="F228" s="47" t="s">
        <v>2237</v>
      </c>
      <c r="G228" s="136" t="s">
        <v>34</v>
      </c>
      <c r="H228" s="136" t="s">
        <v>44</v>
      </c>
      <c r="I228" s="136" t="s">
        <v>37</v>
      </c>
      <c r="J228" s="136" t="s">
        <v>34</v>
      </c>
      <c r="K228" s="112" t="s">
        <v>1070</v>
      </c>
      <c r="L228" s="136" t="s">
        <v>298</v>
      </c>
      <c r="M228" s="47" t="s">
        <v>41</v>
      </c>
      <c r="N228" s="136" t="s">
        <v>51</v>
      </c>
      <c r="O228" s="175" t="s">
        <v>1079</v>
      </c>
      <c r="P228" s="112" t="s">
        <v>1080</v>
      </c>
      <c r="Q228" s="120"/>
      <c r="T228" s="49"/>
    </row>
    <row r="229" spans="1:20" s="139" customFormat="1" ht="12.75" customHeight="1">
      <c r="A229" s="47" t="s">
        <v>1950</v>
      </c>
      <c r="B229" s="139" t="s">
        <v>28</v>
      </c>
      <c r="C229" s="136" t="s">
        <v>259</v>
      </c>
      <c r="D229" s="136" t="s">
        <v>30</v>
      </c>
      <c r="E229" s="136" t="s">
        <v>1050</v>
      </c>
      <c r="F229" s="47" t="s">
        <v>2237</v>
      </c>
      <c r="G229" s="136" t="s">
        <v>34</v>
      </c>
      <c r="H229" s="136" t="s">
        <v>44</v>
      </c>
      <c r="I229" s="136" t="s">
        <v>37</v>
      </c>
      <c r="J229" s="136" t="s">
        <v>34</v>
      </c>
      <c r="K229" s="112" t="s">
        <v>1070</v>
      </c>
      <c r="L229" s="136" t="s">
        <v>298</v>
      </c>
      <c r="M229" s="47" t="s">
        <v>41</v>
      </c>
      <c r="N229" s="136" t="s">
        <v>51</v>
      </c>
      <c r="O229" s="161" t="s">
        <v>1083</v>
      </c>
      <c r="P229" s="112" t="s">
        <v>1084</v>
      </c>
      <c r="Q229" s="120"/>
      <c r="T229" s="49"/>
    </row>
    <row r="230" spans="1:20" s="139" customFormat="1" ht="12.75" customHeight="1">
      <c r="A230" s="47" t="s">
        <v>1950</v>
      </c>
      <c r="B230" s="139" t="s">
        <v>28</v>
      </c>
      <c r="C230" s="136" t="s">
        <v>259</v>
      </c>
      <c r="D230" s="136" t="s">
        <v>30</v>
      </c>
      <c r="E230" s="136" t="s">
        <v>440</v>
      </c>
      <c r="F230" s="47" t="s">
        <v>2243</v>
      </c>
      <c r="G230" s="136" t="s">
        <v>34</v>
      </c>
      <c r="H230" s="136" t="s">
        <v>44</v>
      </c>
      <c r="I230" s="136" t="s">
        <v>37</v>
      </c>
      <c r="J230" s="136" t="s">
        <v>34</v>
      </c>
      <c r="K230" s="112" t="s">
        <v>1070</v>
      </c>
      <c r="L230" s="136" t="s">
        <v>298</v>
      </c>
      <c r="M230" s="47" t="s">
        <v>41</v>
      </c>
      <c r="N230" s="136" t="s">
        <v>51</v>
      </c>
      <c r="O230" s="161" t="s">
        <v>1086</v>
      </c>
      <c r="P230" s="112" t="s">
        <v>1088</v>
      </c>
      <c r="Q230" s="120"/>
      <c r="T230" s="49"/>
    </row>
    <row r="231" spans="1:20" s="139" customFormat="1" ht="12.75" customHeight="1">
      <c r="A231" s="47" t="s">
        <v>1950</v>
      </c>
      <c r="B231" s="139" t="s">
        <v>28</v>
      </c>
      <c r="C231" s="112" t="s">
        <v>259</v>
      </c>
      <c r="D231" s="136" t="s">
        <v>30</v>
      </c>
      <c r="E231" s="136" t="s">
        <v>372</v>
      </c>
      <c r="F231" s="47" t="s">
        <v>2290</v>
      </c>
      <c r="G231" s="136" t="s">
        <v>44</v>
      </c>
      <c r="H231" s="136" t="s">
        <v>44</v>
      </c>
      <c r="I231" s="136" t="s">
        <v>37</v>
      </c>
      <c r="J231" s="136" t="s">
        <v>34</v>
      </c>
      <c r="K231" s="112" t="s">
        <v>1089</v>
      </c>
      <c r="L231" s="136" t="s">
        <v>298</v>
      </c>
      <c r="M231" s="47" t="s">
        <v>41</v>
      </c>
      <c r="N231" s="136" t="s">
        <v>51</v>
      </c>
      <c r="O231" s="161" t="s">
        <v>1091</v>
      </c>
      <c r="P231" s="112" t="s">
        <v>1092</v>
      </c>
      <c r="Q231" s="120"/>
      <c r="T231" s="49"/>
    </row>
    <row r="232" spans="1:20" s="139" customFormat="1" ht="12.75" customHeight="1">
      <c r="A232" s="47" t="s">
        <v>2033</v>
      </c>
      <c r="B232" s="112" t="s">
        <v>28</v>
      </c>
      <c r="C232" s="112" t="s">
        <v>693</v>
      </c>
      <c r="D232" s="136" t="s">
        <v>30</v>
      </c>
      <c r="E232" s="112" t="s">
        <v>1094</v>
      </c>
      <c r="F232" s="47" t="s">
        <v>2276</v>
      </c>
      <c r="G232" s="112" t="s">
        <v>34</v>
      </c>
      <c r="H232" s="112" t="s">
        <v>44</v>
      </c>
      <c r="I232" s="112" t="s">
        <v>37</v>
      </c>
      <c r="J232" s="112" t="s">
        <v>34</v>
      </c>
      <c r="K232" s="112" t="s">
        <v>1022</v>
      </c>
      <c r="L232" s="136" t="s">
        <v>47</v>
      </c>
      <c r="M232" s="47" t="s">
        <v>41</v>
      </c>
      <c r="N232" s="112" t="s">
        <v>51</v>
      </c>
      <c r="O232" s="161" t="s">
        <v>1095</v>
      </c>
      <c r="P232" s="112" t="s">
        <v>1097</v>
      </c>
      <c r="Q232" s="120"/>
      <c r="T232" s="49"/>
    </row>
    <row r="233" spans="1:20" s="139" customFormat="1" ht="12.75" customHeight="1">
      <c r="A233" s="47" t="s">
        <v>2034</v>
      </c>
      <c r="B233" s="112" t="s">
        <v>28</v>
      </c>
      <c r="C233" s="112" t="s">
        <v>93</v>
      </c>
      <c r="D233" s="112" t="s">
        <v>140</v>
      </c>
      <c r="E233" s="112" t="s">
        <v>255</v>
      </c>
      <c r="F233" s="112" t="s">
        <v>255</v>
      </c>
      <c r="G233" s="139" t="s">
        <v>34</v>
      </c>
      <c r="H233" s="112" t="s">
        <v>34</v>
      </c>
      <c r="I233" s="112" t="s">
        <v>37</v>
      </c>
      <c r="J233" s="112" t="s">
        <v>34</v>
      </c>
      <c r="K233" s="112" t="s">
        <v>1022</v>
      </c>
      <c r="L233" s="112" t="s">
        <v>298</v>
      </c>
      <c r="M233" s="47" t="s">
        <v>41</v>
      </c>
      <c r="N233" s="112" t="s">
        <v>51</v>
      </c>
      <c r="O233" s="161" t="s">
        <v>1058</v>
      </c>
      <c r="P233" s="112" t="s">
        <v>1059</v>
      </c>
      <c r="Q233" s="120"/>
      <c r="T233" s="49"/>
    </row>
    <row r="234" spans="1:20" s="139" customFormat="1" ht="12.75" customHeight="1">
      <c r="A234" s="47" t="s">
        <v>2034</v>
      </c>
      <c r="B234" s="112" t="s">
        <v>28</v>
      </c>
      <c r="C234" s="112" t="s">
        <v>191</v>
      </c>
      <c r="D234" s="112" t="s">
        <v>195</v>
      </c>
      <c r="E234" s="112" t="s">
        <v>78</v>
      </c>
      <c r="F234" s="47" t="s">
        <v>2218</v>
      </c>
      <c r="G234" s="112" t="s">
        <v>34</v>
      </c>
      <c r="H234" s="112" t="s">
        <v>44</v>
      </c>
      <c r="I234" s="112" t="s">
        <v>37</v>
      </c>
      <c r="J234" s="112" t="s">
        <v>34</v>
      </c>
      <c r="K234" s="112" t="s">
        <v>1022</v>
      </c>
      <c r="L234" s="112" t="s">
        <v>298</v>
      </c>
      <c r="M234" s="47" t="s">
        <v>41</v>
      </c>
      <c r="N234" s="112" t="s">
        <v>51</v>
      </c>
      <c r="O234" s="161" t="s">
        <v>1102</v>
      </c>
      <c r="P234" s="112" t="s">
        <v>1103</v>
      </c>
      <c r="Q234" s="120"/>
      <c r="T234" s="49"/>
    </row>
    <row r="235" spans="1:20" s="139" customFormat="1" ht="12.75" customHeight="1">
      <c r="A235" s="47" t="s">
        <v>2034</v>
      </c>
      <c r="B235" s="112" t="s">
        <v>28</v>
      </c>
      <c r="C235" s="112" t="s">
        <v>201</v>
      </c>
      <c r="D235" s="112" t="s">
        <v>202</v>
      </c>
      <c r="E235" s="112" t="s">
        <v>78</v>
      </c>
      <c r="F235" s="47" t="s">
        <v>2200</v>
      </c>
      <c r="G235" s="112" t="s">
        <v>34</v>
      </c>
      <c r="H235" s="112" t="s">
        <v>44</v>
      </c>
      <c r="I235" s="112" t="s">
        <v>37</v>
      </c>
      <c r="J235" s="112" t="s">
        <v>34</v>
      </c>
      <c r="K235" s="112" t="s">
        <v>1022</v>
      </c>
      <c r="L235" s="112" t="s">
        <v>298</v>
      </c>
      <c r="M235" s="47" t="s">
        <v>41</v>
      </c>
      <c r="N235" s="112" t="s">
        <v>51</v>
      </c>
      <c r="O235" s="161" t="s">
        <v>1102</v>
      </c>
      <c r="P235" s="112" t="s">
        <v>1103</v>
      </c>
      <c r="Q235" s="120"/>
      <c r="T235" s="49"/>
    </row>
    <row r="236" spans="1:20" s="139" customFormat="1" ht="12.75" customHeight="1">
      <c r="A236" s="47" t="s">
        <v>2033</v>
      </c>
      <c r="B236" s="136" t="s">
        <v>28</v>
      </c>
      <c r="C236" s="136" t="s">
        <v>29</v>
      </c>
      <c r="D236" s="136" t="s">
        <v>30</v>
      </c>
      <c r="E236" s="136" t="s">
        <v>31</v>
      </c>
      <c r="F236" s="47" t="s">
        <v>2242</v>
      </c>
      <c r="G236" s="136" t="s">
        <v>34</v>
      </c>
      <c r="H236" s="136" t="s">
        <v>44</v>
      </c>
      <c r="I236" s="136" t="s">
        <v>37</v>
      </c>
      <c r="J236" s="136" t="s">
        <v>34</v>
      </c>
      <c r="K236" s="112" t="s">
        <v>1022</v>
      </c>
      <c r="L236" s="136" t="s">
        <v>47</v>
      </c>
      <c r="M236" s="47" t="s">
        <v>41</v>
      </c>
      <c r="N236" s="136" t="s">
        <v>51</v>
      </c>
      <c r="O236" s="157" t="s">
        <v>1105</v>
      </c>
      <c r="P236" s="112" t="s">
        <v>1106</v>
      </c>
      <c r="Q236" s="120"/>
      <c r="T236" s="49"/>
    </row>
    <row r="237" spans="1:20" s="139" customFormat="1" ht="12.75" customHeight="1">
      <c r="A237" s="47" t="s">
        <v>2033</v>
      </c>
      <c r="B237" s="112" t="s">
        <v>28</v>
      </c>
      <c r="C237" s="112" t="s">
        <v>536</v>
      </c>
      <c r="D237" s="112" t="s">
        <v>30</v>
      </c>
      <c r="E237" s="112" t="s">
        <v>78</v>
      </c>
      <c r="F237" s="47" t="s">
        <v>2276</v>
      </c>
      <c r="G237" s="112" t="s">
        <v>34</v>
      </c>
      <c r="H237" s="112" t="s">
        <v>44</v>
      </c>
      <c r="I237" s="112" t="s">
        <v>37</v>
      </c>
      <c r="J237" s="112" t="s">
        <v>34</v>
      </c>
      <c r="K237" s="112" t="s">
        <v>1022</v>
      </c>
      <c r="L237" s="136" t="s">
        <v>47</v>
      </c>
      <c r="M237" s="47" t="s">
        <v>41</v>
      </c>
      <c r="N237" s="112" t="s">
        <v>51</v>
      </c>
      <c r="O237" s="161" t="s">
        <v>308</v>
      </c>
      <c r="P237" s="112" t="s">
        <v>310</v>
      </c>
      <c r="Q237" s="120"/>
      <c r="T237" s="49"/>
    </row>
    <row r="238" spans="1:20" s="139" customFormat="1" ht="12.75" customHeight="1">
      <c r="A238" s="47" t="s">
        <v>2033</v>
      </c>
      <c r="B238" s="112" t="s">
        <v>28</v>
      </c>
      <c r="C238" s="112" t="s">
        <v>536</v>
      </c>
      <c r="D238" s="112" t="s">
        <v>30</v>
      </c>
      <c r="E238" s="112" t="s">
        <v>78</v>
      </c>
      <c r="F238" s="47" t="s">
        <v>2276</v>
      </c>
      <c r="G238" s="112" t="s">
        <v>34</v>
      </c>
      <c r="H238" s="112" t="s">
        <v>44</v>
      </c>
      <c r="I238" s="112" t="s">
        <v>37</v>
      </c>
      <c r="J238" s="112" t="s">
        <v>34</v>
      </c>
      <c r="K238" s="112" t="s">
        <v>1022</v>
      </c>
      <c r="L238" s="136" t="s">
        <v>47</v>
      </c>
      <c r="M238" s="47" t="s">
        <v>41</v>
      </c>
      <c r="N238" s="112" t="s">
        <v>51</v>
      </c>
      <c r="O238" s="161" t="s">
        <v>308</v>
      </c>
      <c r="P238" s="112" t="s">
        <v>310</v>
      </c>
      <c r="Q238" s="120"/>
      <c r="T238" s="49"/>
    </row>
    <row r="239" spans="1:20" s="139" customFormat="1" ht="12.75" customHeight="1">
      <c r="A239" s="47" t="s">
        <v>2033</v>
      </c>
      <c r="B239" s="182" t="s">
        <v>28</v>
      </c>
      <c r="C239" s="182" t="s">
        <v>1108</v>
      </c>
      <c r="D239" s="139" t="s">
        <v>30</v>
      </c>
      <c r="E239" s="182" t="s">
        <v>78</v>
      </c>
      <c r="F239" s="47" t="s">
        <v>2203</v>
      </c>
      <c r="G239" s="182" t="s">
        <v>44</v>
      </c>
      <c r="H239" s="182" t="s">
        <v>44</v>
      </c>
      <c r="I239" s="182" t="s">
        <v>37</v>
      </c>
      <c r="J239" s="182" t="s">
        <v>44</v>
      </c>
      <c r="K239" s="112" t="s">
        <v>1022</v>
      </c>
      <c r="L239" s="139" t="s">
        <v>47</v>
      </c>
      <c r="M239" s="47" t="s">
        <v>41</v>
      </c>
      <c r="N239" s="182" t="s">
        <v>51</v>
      </c>
      <c r="O239" s="183" t="s">
        <v>1111</v>
      </c>
      <c r="P239" s="182" t="s">
        <v>1116</v>
      </c>
      <c r="Q239" s="120"/>
      <c r="T239" s="49"/>
    </row>
    <row r="240" spans="1:20" s="139" customFormat="1" ht="12.75" customHeight="1">
      <c r="A240" s="47" t="s">
        <v>2033</v>
      </c>
      <c r="B240" s="182" t="s">
        <v>28</v>
      </c>
      <c r="C240" s="182" t="s">
        <v>783</v>
      </c>
      <c r="D240" s="139" t="s">
        <v>30</v>
      </c>
      <c r="E240" s="182" t="s">
        <v>78</v>
      </c>
      <c r="F240" s="47" t="s">
        <v>2276</v>
      </c>
      <c r="G240" s="182" t="s">
        <v>44</v>
      </c>
      <c r="H240" s="182" t="s">
        <v>44</v>
      </c>
      <c r="I240" s="182" t="s">
        <v>37</v>
      </c>
      <c r="J240" s="182" t="s">
        <v>44</v>
      </c>
      <c r="K240" s="112" t="s">
        <v>1022</v>
      </c>
      <c r="L240" s="139" t="s">
        <v>47</v>
      </c>
      <c r="M240" s="47" t="s">
        <v>41</v>
      </c>
      <c r="N240" s="182" t="s">
        <v>51</v>
      </c>
      <c r="O240" s="183" t="s">
        <v>1111</v>
      </c>
      <c r="P240" s="182" t="s">
        <v>1116</v>
      </c>
      <c r="Q240" s="120"/>
      <c r="T240" s="49"/>
    </row>
    <row r="241" spans="1:22" s="139" customFormat="1" ht="12.75" customHeight="1">
      <c r="A241" s="47" t="s">
        <v>2033</v>
      </c>
      <c r="B241" s="182" t="s">
        <v>28</v>
      </c>
      <c r="C241" s="182" t="s">
        <v>1119</v>
      </c>
      <c r="D241" s="139" t="s">
        <v>30</v>
      </c>
      <c r="E241" s="182" t="s">
        <v>78</v>
      </c>
      <c r="F241" s="47" t="s">
        <v>2300</v>
      </c>
      <c r="G241" s="182" t="s">
        <v>44</v>
      </c>
      <c r="H241" s="182" t="s">
        <v>44</v>
      </c>
      <c r="I241" s="182" t="s">
        <v>37</v>
      </c>
      <c r="J241" s="182" t="s">
        <v>44</v>
      </c>
      <c r="K241" s="112" t="s">
        <v>1022</v>
      </c>
      <c r="L241" s="139" t="s">
        <v>47</v>
      </c>
      <c r="M241" s="47" t="s">
        <v>41</v>
      </c>
      <c r="N241" s="182" t="s">
        <v>51</v>
      </c>
      <c r="O241" s="183" t="s">
        <v>1111</v>
      </c>
      <c r="P241" s="182" t="s">
        <v>1116</v>
      </c>
      <c r="Q241" s="120"/>
      <c r="T241" s="49"/>
    </row>
    <row r="242" spans="1:22" s="139" customFormat="1" ht="12.75" customHeight="1">
      <c r="A242" s="47" t="s">
        <v>2033</v>
      </c>
      <c r="B242" s="182" t="s">
        <v>28</v>
      </c>
      <c r="C242" s="182" t="s">
        <v>1121</v>
      </c>
      <c r="D242" s="139" t="s">
        <v>30</v>
      </c>
      <c r="E242" s="182" t="s">
        <v>78</v>
      </c>
      <c r="F242" s="47" t="s">
        <v>2301</v>
      </c>
      <c r="G242" s="182" t="s">
        <v>44</v>
      </c>
      <c r="H242" s="182" t="s">
        <v>44</v>
      </c>
      <c r="I242" s="182" t="s">
        <v>37</v>
      </c>
      <c r="J242" s="182" t="s">
        <v>44</v>
      </c>
      <c r="K242" s="112" t="s">
        <v>1022</v>
      </c>
      <c r="L242" s="139" t="s">
        <v>47</v>
      </c>
      <c r="M242" s="47" t="s">
        <v>41</v>
      </c>
      <c r="N242" s="182" t="s">
        <v>51</v>
      </c>
      <c r="O242" s="183" t="s">
        <v>1111</v>
      </c>
      <c r="P242" s="182" t="s">
        <v>1116</v>
      </c>
      <c r="Q242" s="120"/>
      <c r="R242" s="49"/>
      <c r="S242" s="49"/>
      <c r="T242" s="49"/>
      <c r="U242" s="49"/>
      <c r="V242" s="49"/>
    </row>
    <row r="243" spans="1:22" s="139" customFormat="1" ht="12.75" customHeight="1">
      <c r="A243" s="47" t="s">
        <v>2033</v>
      </c>
      <c r="B243" s="182" t="s">
        <v>28</v>
      </c>
      <c r="C243" s="182" t="s">
        <v>179</v>
      </c>
      <c r="D243" s="139" t="s">
        <v>30</v>
      </c>
      <c r="E243" s="182" t="s">
        <v>78</v>
      </c>
      <c r="F243" s="47" t="s">
        <v>2202</v>
      </c>
      <c r="G243" s="182" t="s">
        <v>44</v>
      </c>
      <c r="H243" s="182" t="s">
        <v>44</v>
      </c>
      <c r="I243" s="182" t="s">
        <v>37</v>
      </c>
      <c r="J243" s="182" t="s">
        <v>44</v>
      </c>
      <c r="K243" s="112" t="s">
        <v>1022</v>
      </c>
      <c r="L243" s="139" t="s">
        <v>47</v>
      </c>
      <c r="M243" s="47" t="s">
        <v>41</v>
      </c>
      <c r="N243" s="182" t="s">
        <v>51</v>
      </c>
      <c r="O243" s="183" t="s">
        <v>1111</v>
      </c>
      <c r="P243" s="182" t="s">
        <v>1123</v>
      </c>
      <c r="Q243" s="120"/>
      <c r="R243" s="49"/>
      <c r="S243" s="49"/>
      <c r="T243" s="49"/>
      <c r="U243" s="49"/>
      <c r="V243" s="49"/>
    </row>
    <row r="244" spans="1:22" s="139" customFormat="1" ht="12.75" customHeight="1">
      <c r="A244" s="47" t="s">
        <v>2033</v>
      </c>
      <c r="B244" s="182" t="s">
        <v>28</v>
      </c>
      <c r="C244" s="182" t="s">
        <v>162</v>
      </c>
      <c r="D244" s="139" t="s">
        <v>30</v>
      </c>
      <c r="E244" s="182" t="s">
        <v>78</v>
      </c>
      <c r="F244" s="47" t="s">
        <v>2204</v>
      </c>
      <c r="G244" s="182" t="s">
        <v>44</v>
      </c>
      <c r="H244" s="182" t="s">
        <v>44</v>
      </c>
      <c r="I244" s="182" t="s">
        <v>37</v>
      </c>
      <c r="J244" s="182" t="s">
        <v>44</v>
      </c>
      <c r="K244" s="112" t="s">
        <v>1022</v>
      </c>
      <c r="L244" s="139" t="s">
        <v>47</v>
      </c>
      <c r="M244" s="47" t="s">
        <v>41</v>
      </c>
      <c r="N244" s="182" t="s">
        <v>51</v>
      </c>
      <c r="O244" s="183" t="s">
        <v>1111</v>
      </c>
      <c r="P244" s="182" t="s">
        <v>1123</v>
      </c>
      <c r="Q244" s="120"/>
      <c r="T244" s="49"/>
    </row>
    <row r="245" spans="1:22" s="139" customFormat="1" ht="12.75" customHeight="1">
      <c r="A245" s="47" t="s">
        <v>2033</v>
      </c>
      <c r="B245" s="112" t="s">
        <v>28</v>
      </c>
      <c r="C245" s="112" t="s">
        <v>1124</v>
      </c>
      <c r="D245" s="136" t="s">
        <v>30</v>
      </c>
      <c r="E245" s="182" t="s">
        <v>78</v>
      </c>
      <c r="F245" s="47" t="s">
        <v>2302</v>
      </c>
      <c r="G245" s="112" t="s">
        <v>44</v>
      </c>
      <c r="H245" s="112" t="s">
        <v>44</v>
      </c>
      <c r="I245" s="112" t="s">
        <v>37</v>
      </c>
      <c r="J245" s="112" t="s">
        <v>44</v>
      </c>
      <c r="K245" s="112" t="s">
        <v>1022</v>
      </c>
      <c r="L245" s="136" t="s">
        <v>47</v>
      </c>
      <c r="M245" s="47" t="s">
        <v>41</v>
      </c>
      <c r="N245" s="112" t="s">
        <v>51</v>
      </c>
      <c r="O245" s="184" t="s">
        <v>1111</v>
      </c>
      <c r="P245" s="112" t="s">
        <v>1125</v>
      </c>
      <c r="Q245" s="120"/>
      <c r="T245" s="49"/>
    </row>
    <row r="246" spans="1:22" s="139" customFormat="1" ht="12.75" customHeight="1">
      <c r="A246" s="47" t="s">
        <v>2033</v>
      </c>
      <c r="B246" s="112" t="s">
        <v>28</v>
      </c>
      <c r="C246" s="112" t="s">
        <v>1126</v>
      </c>
      <c r="D246" s="136" t="s">
        <v>30</v>
      </c>
      <c r="E246" s="182" t="s">
        <v>78</v>
      </c>
      <c r="F246" s="47" t="s">
        <v>2303</v>
      </c>
      <c r="G246" s="112" t="s">
        <v>44</v>
      </c>
      <c r="H246" s="112" t="s">
        <v>44</v>
      </c>
      <c r="I246" s="112" t="s">
        <v>37</v>
      </c>
      <c r="J246" s="112" t="s">
        <v>44</v>
      </c>
      <c r="K246" s="112" t="s">
        <v>1022</v>
      </c>
      <c r="L246" s="136" t="s">
        <v>47</v>
      </c>
      <c r="M246" s="47" t="s">
        <v>41</v>
      </c>
      <c r="N246" s="112" t="s">
        <v>51</v>
      </c>
      <c r="O246" s="183" t="s">
        <v>1111</v>
      </c>
      <c r="P246" s="112" t="s">
        <v>1125</v>
      </c>
      <c r="Q246" s="120"/>
      <c r="T246" s="49"/>
    </row>
    <row r="247" spans="1:22" s="139" customFormat="1" ht="12.75" customHeight="1">
      <c r="A247" s="47" t="s">
        <v>2033</v>
      </c>
      <c r="B247" s="112" t="s">
        <v>28</v>
      </c>
      <c r="C247" s="112" t="s">
        <v>1127</v>
      </c>
      <c r="D247" s="136" t="s">
        <v>30</v>
      </c>
      <c r="E247" s="182" t="s">
        <v>78</v>
      </c>
      <c r="F247" s="47" t="s">
        <v>2304</v>
      </c>
      <c r="G247" s="112" t="s">
        <v>44</v>
      </c>
      <c r="H247" s="112" t="s">
        <v>44</v>
      </c>
      <c r="I247" s="112" t="s">
        <v>37</v>
      </c>
      <c r="J247" s="112" t="s">
        <v>44</v>
      </c>
      <c r="K247" s="112" t="s">
        <v>1129</v>
      </c>
      <c r="L247" s="136" t="s">
        <v>47</v>
      </c>
      <c r="M247" s="47" t="s">
        <v>41</v>
      </c>
      <c r="N247" s="112" t="s">
        <v>51</v>
      </c>
      <c r="O247" s="183" t="s">
        <v>1111</v>
      </c>
      <c r="P247" s="112" t="s">
        <v>1125</v>
      </c>
      <c r="Q247" s="120"/>
      <c r="T247" s="49"/>
    </row>
    <row r="248" spans="1:22" s="139" customFormat="1" ht="12.75" customHeight="1">
      <c r="A248" s="47" t="s">
        <v>2033</v>
      </c>
      <c r="B248" s="112" t="s">
        <v>28</v>
      </c>
      <c r="C248" s="112" t="s">
        <v>259</v>
      </c>
      <c r="D248" s="136" t="s">
        <v>30</v>
      </c>
      <c r="E248" s="112" t="s">
        <v>1130</v>
      </c>
      <c r="F248" s="47" t="s">
        <v>2144</v>
      </c>
      <c r="G248" s="136" t="s">
        <v>34</v>
      </c>
      <c r="H248" s="112" t="s">
        <v>44</v>
      </c>
      <c r="I248" s="112" t="s">
        <v>37</v>
      </c>
      <c r="J248" s="112" t="s">
        <v>34</v>
      </c>
      <c r="K248" s="112" t="s">
        <v>1089</v>
      </c>
      <c r="L248" s="136" t="s">
        <v>47</v>
      </c>
      <c r="M248" s="47" t="s">
        <v>41</v>
      </c>
      <c r="N248" s="112" t="s">
        <v>51</v>
      </c>
      <c r="O248" s="161" t="s">
        <v>1131</v>
      </c>
      <c r="P248" s="112" t="s">
        <v>1132</v>
      </c>
      <c r="Q248" s="120"/>
      <c r="T248" s="49"/>
    </row>
    <row r="249" spans="1:22" s="139" customFormat="1" ht="12.75" customHeight="1">
      <c r="A249" s="47" t="s">
        <v>2034</v>
      </c>
      <c r="B249" s="139" t="s">
        <v>28</v>
      </c>
      <c r="C249" s="47" t="s">
        <v>374</v>
      </c>
      <c r="D249" s="136" t="s">
        <v>275</v>
      </c>
      <c r="E249" s="136" t="s">
        <v>1134</v>
      </c>
      <c r="F249" s="136" t="s">
        <v>1134</v>
      </c>
      <c r="G249" s="136" t="s">
        <v>34</v>
      </c>
      <c r="H249" s="136" t="s">
        <v>34</v>
      </c>
      <c r="I249" s="136" t="s">
        <v>37</v>
      </c>
      <c r="J249" s="136" t="s">
        <v>34</v>
      </c>
      <c r="K249" s="112" t="s">
        <v>1022</v>
      </c>
      <c r="L249" s="136" t="s">
        <v>298</v>
      </c>
      <c r="M249" s="47" t="s">
        <v>41</v>
      </c>
      <c r="N249" s="136" t="s">
        <v>51</v>
      </c>
      <c r="O249" s="175" t="s">
        <v>1135</v>
      </c>
      <c r="P249" s="112" t="s">
        <v>1136</v>
      </c>
      <c r="Q249" s="120"/>
      <c r="T249" s="49"/>
    </row>
    <row r="250" spans="1:22" s="139" customFormat="1" ht="12.75" customHeight="1">
      <c r="A250" s="47" t="s">
        <v>2038</v>
      </c>
      <c r="B250" s="112" t="s">
        <v>28</v>
      </c>
      <c r="C250" s="112" t="s">
        <v>93</v>
      </c>
      <c r="D250" s="112" t="s">
        <v>140</v>
      </c>
      <c r="E250" s="112" t="s">
        <v>255</v>
      </c>
      <c r="F250" s="112" t="s">
        <v>255</v>
      </c>
      <c r="G250" s="139" t="s">
        <v>34</v>
      </c>
      <c r="H250" s="112" t="s">
        <v>34</v>
      </c>
      <c r="I250" s="112" t="s">
        <v>37</v>
      </c>
      <c r="J250" s="112" t="s">
        <v>34</v>
      </c>
      <c r="K250" s="112" t="s">
        <v>1022</v>
      </c>
      <c r="L250" s="112" t="s">
        <v>298</v>
      </c>
      <c r="M250" s="47" t="s">
        <v>41</v>
      </c>
      <c r="N250" s="112" t="s">
        <v>51</v>
      </c>
      <c r="O250" s="161" t="s">
        <v>1058</v>
      </c>
      <c r="P250" s="112" t="s">
        <v>1059</v>
      </c>
      <c r="Q250" s="120"/>
      <c r="T250" s="49"/>
    </row>
    <row r="251" spans="1:22" s="139" customFormat="1" ht="12.75" customHeight="1">
      <c r="A251" s="136" t="s">
        <v>1140</v>
      </c>
      <c r="B251" s="139" t="s">
        <v>28</v>
      </c>
      <c r="C251" s="136" t="s">
        <v>259</v>
      </c>
      <c r="D251" s="136" t="s">
        <v>30</v>
      </c>
      <c r="E251" s="136" t="s">
        <v>440</v>
      </c>
      <c r="F251" s="47" t="s">
        <v>2243</v>
      </c>
      <c r="G251" s="136" t="s">
        <v>34</v>
      </c>
      <c r="H251" s="136" t="s">
        <v>44</v>
      </c>
      <c r="I251" s="136" t="s">
        <v>37</v>
      </c>
      <c r="J251" s="136" t="s">
        <v>34</v>
      </c>
      <c r="K251" s="112" t="s">
        <v>1022</v>
      </c>
      <c r="L251" s="136" t="s">
        <v>298</v>
      </c>
      <c r="M251" s="47" t="s">
        <v>41</v>
      </c>
      <c r="N251" s="136" t="s">
        <v>51</v>
      </c>
      <c r="O251" s="185" t="s">
        <v>442</v>
      </c>
      <c r="P251" s="112" t="s">
        <v>443</v>
      </c>
      <c r="Q251" s="120"/>
      <c r="T251" s="49"/>
    </row>
    <row r="252" spans="1:22" s="139" customFormat="1" ht="12.75" customHeight="1">
      <c r="A252" s="136" t="s">
        <v>1140</v>
      </c>
      <c r="B252" s="139" t="s">
        <v>28</v>
      </c>
      <c r="C252" s="136" t="s">
        <v>446</v>
      </c>
      <c r="D252" s="136" t="s">
        <v>30</v>
      </c>
      <c r="E252" s="136" t="s">
        <v>447</v>
      </c>
      <c r="F252" s="47" t="s">
        <v>2285</v>
      </c>
      <c r="G252" s="136" t="s">
        <v>34</v>
      </c>
      <c r="H252" s="136" t="s">
        <v>44</v>
      </c>
      <c r="I252" s="136" t="s">
        <v>37</v>
      </c>
      <c r="J252" s="136" t="s">
        <v>34</v>
      </c>
      <c r="K252" s="112" t="s">
        <v>1022</v>
      </c>
      <c r="L252" s="136" t="s">
        <v>298</v>
      </c>
      <c r="M252" s="47" t="s">
        <v>41</v>
      </c>
      <c r="N252" s="136" t="s">
        <v>51</v>
      </c>
      <c r="O252" s="185" t="s">
        <v>1144</v>
      </c>
      <c r="P252" s="112" t="s">
        <v>443</v>
      </c>
      <c r="Q252" s="120"/>
      <c r="T252" s="49"/>
    </row>
    <row r="253" spans="1:22" s="139" customFormat="1" ht="13.2">
      <c r="A253" s="136"/>
      <c r="B253" s="136"/>
      <c r="C253" s="94"/>
      <c r="D253" s="136"/>
      <c r="E253" s="136"/>
      <c r="F253" s="136"/>
      <c r="G253" s="136"/>
      <c r="H253" s="136"/>
      <c r="I253" s="136"/>
      <c r="J253" s="136"/>
      <c r="K253" s="136"/>
      <c r="L253" s="136"/>
      <c r="M253" s="136"/>
      <c r="N253" s="136"/>
      <c r="O253" s="136"/>
      <c r="P253" s="136"/>
      <c r="Q253" s="120"/>
      <c r="T253" s="49"/>
    </row>
    <row r="254" spans="1:22" s="139" customFormat="1" ht="13.2">
      <c r="A254" s="136"/>
      <c r="C254" s="136"/>
      <c r="D254" s="136"/>
      <c r="E254" s="136"/>
      <c r="F254" s="136"/>
      <c r="G254" s="136"/>
      <c r="H254" s="136"/>
      <c r="I254" s="136"/>
      <c r="J254" s="136"/>
      <c r="K254" s="136"/>
      <c r="L254" s="136"/>
      <c r="M254" s="136"/>
      <c r="N254" s="136"/>
      <c r="O254" s="112"/>
      <c r="P254" s="112"/>
      <c r="Q254" s="120"/>
      <c r="T254" s="49"/>
    </row>
    <row r="255" spans="1:22" ht="13.2">
      <c r="A255" s="12"/>
      <c r="B255" s="15"/>
      <c r="C255" s="8"/>
      <c r="D255" s="8"/>
      <c r="E255" s="8"/>
      <c r="F255" s="8"/>
      <c r="G255" s="8"/>
      <c r="H255" s="8"/>
      <c r="I255" s="8"/>
      <c r="J255" s="12"/>
      <c r="K255" s="14"/>
      <c r="L255" s="4"/>
      <c r="M255" s="14"/>
      <c r="N255" s="8"/>
      <c r="O255" s="10"/>
      <c r="P255" s="10"/>
      <c r="Q255" s="11"/>
      <c r="T255" s="13"/>
    </row>
    <row r="256" spans="1:22" ht="13.2">
      <c r="T256" s="13"/>
    </row>
    <row r="257" spans="20:20" ht="13.2">
      <c r="T257" s="13"/>
    </row>
    <row r="258" spans="20:20" ht="13.2">
      <c r="T258" s="13"/>
    </row>
    <row r="259" spans="20:20" ht="13.2">
      <c r="T259" s="13"/>
    </row>
    <row r="260" spans="20:20" ht="13.2">
      <c r="T260" s="13"/>
    </row>
    <row r="261" spans="20:20" ht="13.2">
      <c r="T261" s="13"/>
    </row>
    <row r="262" spans="20:20" ht="13.2">
      <c r="T262" s="13"/>
    </row>
    <row r="263" spans="20:20" ht="13.2">
      <c r="T263" s="13"/>
    </row>
    <row r="264" spans="20:20" ht="13.2">
      <c r="T264" s="13"/>
    </row>
    <row r="265" spans="20:20" ht="13.2">
      <c r="T265" s="13"/>
    </row>
    <row r="266" spans="20:20" ht="13.2">
      <c r="T266" s="13"/>
    </row>
    <row r="267" spans="20:20" ht="13.2">
      <c r="T267" s="13"/>
    </row>
    <row r="268" spans="20:20" ht="13.2">
      <c r="T268" s="13"/>
    </row>
    <row r="269" spans="20:20" ht="13.2">
      <c r="T269" s="13"/>
    </row>
    <row r="270" spans="20:20" ht="13.2">
      <c r="T270" s="13"/>
    </row>
    <row r="271" spans="20:20" ht="13.2">
      <c r="T271" s="13"/>
    </row>
    <row r="272" spans="20:20" ht="13.2">
      <c r="T272" s="13"/>
    </row>
    <row r="273" spans="20:20" ht="13.2">
      <c r="T273" s="13"/>
    </row>
    <row r="274" spans="20:20" ht="13.2">
      <c r="T274" s="13"/>
    </row>
    <row r="275" spans="20:20" ht="13.2">
      <c r="T275" s="13"/>
    </row>
    <row r="276" spans="20:20" ht="13.2">
      <c r="T276" s="13"/>
    </row>
    <row r="277" spans="20:20" ht="13.2">
      <c r="T277" s="13"/>
    </row>
    <row r="278" spans="20:20" ht="13.2">
      <c r="T278" s="13"/>
    </row>
    <row r="279" spans="20:20" ht="13.2">
      <c r="T279" s="13"/>
    </row>
    <row r="280" spans="20:20" ht="13.2">
      <c r="T280" s="13"/>
    </row>
    <row r="281" spans="20:20" ht="13.2">
      <c r="T281" s="13"/>
    </row>
    <row r="282" spans="20:20" ht="13.2">
      <c r="T282" s="13"/>
    </row>
    <row r="283" spans="20:20" ht="13.2">
      <c r="T283" s="13"/>
    </row>
    <row r="284" spans="20:20" ht="13.2">
      <c r="T284" s="13"/>
    </row>
    <row r="285" spans="20:20" ht="13.2">
      <c r="T285" s="13"/>
    </row>
    <row r="286" spans="20:20" ht="13.2">
      <c r="T286" s="13"/>
    </row>
    <row r="287" spans="20:20" ht="13.2">
      <c r="T287" s="13"/>
    </row>
    <row r="288" spans="20:20" ht="13.2">
      <c r="T288" s="13"/>
    </row>
    <row r="289" spans="20:20" ht="13.2">
      <c r="T289" s="13"/>
    </row>
    <row r="290" spans="20:20" ht="13.2">
      <c r="T290" s="13"/>
    </row>
    <row r="291" spans="20:20" ht="13.2">
      <c r="T291" s="13"/>
    </row>
    <row r="292" spans="20:20" ht="13.2">
      <c r="T292" s="13"/>
    </row>
    <row r="293" spans="20:20" ht="13.2">
      <c r="T293" s="13"/>
    </row>
    <row r="294" spans="20:20" ht="13.2">
      <c r="T294" s="13"/>
    </row>
    <row r="295" spans="20:20" ht="13.2">
      <c r="T295" s="13"/>
    </row>
    <row r="296" spans="20:20" ht="13.2">
      <c r="T296" s="13"/>
    </row>
    <row r="297" spans="20:20" ht="13.2">
      <c r="T297" s="13"/>
    </row>
    <row r="298" spans="20:20" ht="13.2">
      <c r="T298" s="13"/>
    </row>
    <row r="299" spans="20:20" ht="13.2">
      <c r="T299" s="13"/>
    </row>
    <row r="300" spans="20:20" ht="13.2">
      <c r="T300" s="13"/>
    </row>
    <row r="301" spans="20:20" ht="13.2">
      <c r="T301" s="13"/>
    </row>
    <row r="302" spans="20:20" ht="13.2">
      <c r="T302" s="13"/>
    </row>
    <row r="303" spans="20:20" ht="13.2">
      <c r="T303" s="13"/>
    </row>
    <row r="304" spans="20:20" ht="13.2">
      <c r="T304" s="13"/>
    </row>
    <row r="305" spans="20:20" ht="13.2">
      <c r="T305" s="13"/>
    </row>
    <row r="306" spans="20:20" ht="13.2">
      <c r="T306" s="13"/>
    </row>
    <row r="307" spans="20:20" ht="13.2">
      <c r="T307" s="13"/>
    </row>
    <row r="308" spans="20:20" ht="13.2">
      <c r="T308" s="13"/>
    </row>
    <row r="309" spans="20:20" ht="13.2">
      <c r="T309" s="13"/>
    </row>
    <row r="310" spans="20:20" ht="13.2">
      <c r="T310" s="13"/>
    </row>
    <row r="311" spans="20:20" ht="13.2">
      <c r="T311" s="13"/>
    </row>
    <row r="312" spans="20:20" ht="13.2">
      <c r="T312" s="13"/>
    </row>
    <row r="313" spans="20:20" ht="13.2">
      <c r="T313" s="13"/>
    </row>
    <row r="314" spans="20:20" ht="13.2">
      <c r="T314" s="13"/>
    </row>
    <row r="315" spans="20:20" ht="13.2">
      <c r="T315" s="13"/>
    </row>
    <row r="316" spans="20:20" ht="13.2">
      <c r="T316" s="13"/>
    </row>
    <row r="317" spans="20:20" ht="13.2">
      <c r="T317" s="13"/>
    </row>
    <row r="318" spans="20:20" ht="13.2">
      <c r="T318" s="13"/>
    </row>
    <row r="319" spans="20:20" ht="13.2">
      <c r="T319" s="13"/>
    </row>
    <row r="320" spans="20:20" ht="13.2">
      <c r="T320" s="13"/>
    </row>
    <row r="321" spans="20:20" ht="13.2">
      <c r="T321" s="13"/>
    </row>
    <row r="322" spans="20:20" ht="13.2">
      <c r="T322" s="13"/>
    </row>
    <row r="323" spans="20:20" ht="13.2">
      <c r="T323" s="13"/>
    </row>
    <row r="324" spans="20:20" ht="13.2">
      <c r="T324" s="13"/>
    </row>
    <row r="325" spans="20:20" ht="13.2">
      <c r="T325" s="13"/>
    </row>
    <row r="326" spans="20:20" ht="13.2">
      <c r="T326" s="13"/>
    </row>
    <row r="327" spans="20:20" ht="13.2">
      <c r="T327" s="13"/>
    </row>
    <row r="328" spans="20:20" ht="13.2">
      <c r="T328" s="13"/>
    </row>
    <row r="329" spans="20:20" ht="13.2">
      <c r="T329" s="13"/>
    </row>
    <row r="330" spans="20:20" ht="13.2">
      <c r="T330" s="13"/>
    </row>
    <row r="331" spans="20:20" ht="13.2">
      <c r="T331" s="13"/>
    </row>
    <row r="332" spans="20:20" ht="13.2">
      <c r="T332" s="13"/>
    </row>
    <row r="333" spans="20:20" ht="13.2">
      <c r="T333" s="13"/>
    </row>
    <row r="334" spans="20:20" ht="13.2">
      <c r="T334" s="13"/>
    </row>
    <row r="335" spans="20:20" ht="13.2">
      <c r="T335" s="13"/>
    </row>
    <row r="336" spans="20:20" ht="13.2">
      <c r="T336" s="13"/>
    </row>
    <row r="337" spans="20:20" ht="13.2">
      <c r="T337" s="13"/>
    </row>
    <row r="338" spans="20:20" ht="13.2">
      <c r="T338" s="13"/>
    </row>
    <row r="339" spans="20:20" ht="13.2">
      <c r="T339" s="13"/>
    </row>
    <row r="340" spans="20:20" ht="13.2">
      <c r="T340" s="13"/>
    </row>
    <row r="341" spans="20:20" ht="13.2">
      <c r="T341" s="13"/>
    </row>
    <row r="342" spans="20:20" ht="13.2">
      <c r="T342" s="13"/>
    </row>
    <row r="343" spans="20:20" ht="13.2">
      <c r="T343" s="13"/>
    </row>
    <row r="344" spans="20:20" ht="13.2">
      <c r="T344" s="13"/>
    </row>
    <row r="345" spans="20:20" ht="13.2">
      <c r="T345" s="13"/>
    </row>
    <row r="346" spans="20:20" ht="13.2">
      <c r="T346" s="13"/>
    </row>
    <row r="347" spans="20:20" ht="13.2">
      <c r="T347" s="13"/>
    </row>
    <row r="348" spans="20:20" ht="13.2">
      <c r="T348" s="13"/>
    </row>
    <row r="349" spans="20:20" ht="13.2">
      <c r="T349" s="13"/>
    </row>
    <row r="350" spans="20:20" ht="13.2">
      <c r="T350" s="13"/>
    </row>
    <row r="351" spans="20:20" ht="13.2">
      <c r="T351" s="13"/>
    </row>
    <row r="352" spans="20:20" ht="13.2">
      <c r="T352" s="13"/>
    </row>
    <row r="353" spans="20:20" ht="13.2">
      <c r="T353" s="13"/>
    </row>
    <row r="354" spans="20:20" ht="13.2">
      <c r="T354" s="13"/>
    </row>
    <row r="355" spans="20:20" ht="13.2">
      <c r="T355" s="13"/>
    </row>
    <row r="356" spans="20:20" ht="13.2">
      <c r="T356" s="13"/>
    </row>
    <row r="357" spans="20:20" ht="13.2">
      <c r="T357" s="13"/>
    </row>
    <row r="358" spans="20:20" ht="13.2">
      <c r="T358" s="13"/>
    </row>
    <row r="359" spans="20:20" ht="13.2">
      <c r="T359" s="13"/>
    </row>
    <row r="360" spans="20:20" ht="13.2">
      <c r="T360" s="13"/>
    </row>
    <row r="361" spans="20:20" ht="13.2">
      <c r="T361" s="13"/>
    </row>
    <row r="362" spans="20:20" ht="13.2">
      <c r="T362" s="13"/>
    </row>
    <row r="363" spans="20:20" ht="13.2">
      <c r="T363" s="13"/>
    </row>
    <row r="364" spans="20:20" ht="13.2">
      <c r="T364" s="13"/>
    </row>
    <row r="365" spans="20:20" ht="13.2">
      <c r="T365" s="13"/>
    </row>
    <row r="366" spans="20:20" ht="13.2">
      <c r="T366" s="13"/>
    </row>
    <row r="367" spans="20:20" ht="13.2">
      <c r="T367" s="13"/>
    </row>
    <row r="368" spans="20:20" ht="13.2">
      <c r="T368" s="13"/>
    </row>
    <row r="369" spans="20:20" ht="13.2">
      <c r="T369" s="13"/>
    </row>
    <row r="370" spans="20:20" ht="13.2">
      <c r="T370" s="13"/>
    </row>
    <row r="371" spans="20:20" ht="13.2">
      <c r="T371" s="13"/>
    </row>
    <row r="372" spans="20:20" ht="13.2">
      <c r="T372" s="13"/>
    </row>
    <row r="373" spans="20:20" ht="13.2">
      <c r="T373" s="13"/>
    </row>
    <row r="374" spans="20:20" ht="13.2">
      <c r="T374" s="13"/>
    </row>
    <row r="375" spans="20:20" ht="13.2">
      <c r="T375" s="13"/>
    </row>
    <row r="376" spans="20:20" ht="13.2">
      <c r="T376" s="13"/>
    </row>
    <row r="377" spans="20:20" ht="13.2">
      <c r="T377" s="13"/>
    </row>
    <row r="378" spans="20:20" ht="13.2">
      <c r="T378" s="13"/>
    </row>
    <row r="379" spans="20:20" ht="13.2">
      <c r="T379" s="13"/>
    </row>
    <row r="380" spans="20:20" ht="13.2">
      <c r="T380" s="13"/>
    </row>
    <row r="381" spans="20:20" ht="13.2">
      <c r="T381" s="13"/>
    </row>
    <row r="382" spans="20:20" ht="13.2">
      <c r="T382" s="13"/>
    </row>
    <row r="383" spans="20:20" ht="13.2">
      <c r="T383" s="13"/>
    </row>
    <row r="384" spans="20:20" ht="13.2">
      <c r="T384" s="13"/>
    </row>
    <row r="385" spans="20:20" ht="13.2">
      <c r="T385" s="13"/>
    </row>
    <row r="386" spans="20:20" ht="13.2">
      <c r="T386" s="13"/>
    </row>
    <row r="387" spans="20:20" ht="13.2">
      <c r="T387" s="13"/>
    </row>
    <row r="388" spans="20:20" ht="13.2">
      <c r="T388" s="13"/>
    </row>
    <row r="389" spans="20:20" ht="13.2">
      <c r="T389" s="13"/>
    </row>
    <row r="390" spans="20:20" ht="13.2">
      <c r="T390" s="13"/>
    </row>
    <row r="391" spans="20:20" ht="13.2">
      <c r="T391" s="13"/>
    </row>
    <row r="392" spans="20:20" ht="13.2">
      <c r="T392" s="13"/>
    </row>
    <row r="393" spans="20:20" ht="13.2">
      <c r="T393" s="13"/>
    </row>
    <row r="394" spans="20:20" ht="13.2">
      <c r="T394" s="13"/>
    </row>
    <row r="395" spans="20:20" ht="13.2">
      <c r="T395" s="13"/>
    </row>
    <row r="396" spans="20:20" ht="13.2">
      <c r="T396" s="13"/>
    </row>
    <row r="397" spans="20:20" ht="13.2">
      <c r="T397" s="13"/>
    </row>
    <row r="398" spans="20:20" ht="13.2">
      <c r="T398" s="13"/>
    </row>
    <row r="399" spans="20:20" ht="13.2">
      <c r="T399" s="13"/>
    </row>
    <row r="400" spans="20:20" ht="13.2">
      <c r="T400" s="13"/>
    </row>
    <row r="401" spans="20:20" ht="13.2">
      <c r="T401" s="13"/>
    </row>
    <row r="402" spans="20:20" ht="13.2">
      <c r="T402" s="13"/>
    </row>
    <row r="403" spans="20:20" ht="13.2">
      <c r="T403" s="13"/>
    </row>
    <row r="404" spans="20:20" ht="13.2">
      <c r="T404" s="13"/>
    </row>
    <row r="405" spans="20:20" ht="13.2">
      <c r="T405" s="13"/>
    </row>
    <row r="406" spans="20:20" ht="13.2">
      <c r="T406" s="13"/>
    </row>
    <row r="407" spans="20:20" ht="13.2">
      <c r="T407" s="13"/>
    </row>
    <row r="408" spans="20:20" ht="13.2">
      <c r="T408" s="13"/>
    </row>
    <row r="409" spans="20:20" ht="13.2">
      <c r="T409" s="13"/>
    </row>
    <row r="410" spans="20:20" ht="13.2">
      <c r="T410" s="13"/>
    </row>
    <row r="411" spans="20:20" ht="13.2">
      <c r="T411" s="13"/>
    </row>
    <row r="412" spans="20:20" ht="13.2">
      <c r="T412" s="13"/>
    </row>
    <row r="413" spans="20:20" ht="13.2">
      <c r="T413" s="13"/>
    </row>
    <row r="414" spans="20:20" ht="13.2">
      <c r="T414" s="13"/>
    </row>
    <row r="415" spans="20:20" ht="13.2">
      <c r="T415" s="13"/>
    </row>
    <row r="416" spans="20:20" ht="13.2">
      <c r="T416" s="13"/>
    </row>
    <row r="417" spans="20:20" ht="13.2">
      <c r="T417" s="13"/>
    </row>
    <row r="418" spans="20:20" ht="13.2">
      <c r="T418" s="13"/>
    </row>
    <row r="419" spans="20:20" ht="13.2">
      <c r="T419" s="13"/>
    </row>
    <row r="420" spans="20:20" ht="13.2">
      <c r="T420" s="13"/>
    </row>
    <row r="421" spans="20:20" ht="13.2">
      <c r="T421" s="13"/>
    </row>
    <row r="422" spans="20:20" ht="13.2">
      <c r="T422" s="13"/>
    </row>
    <row r="423" spans="20:20" ht="13.2">
      <c r="T423" s="13"/>
    </row>
    <row r="424" spans="20:20" ht="13.2">
      <c r="T424" s="13"/>
    </row>
    <row r="425" spans="20:20" ht="13.2">
      <c r="T425" s="13"/>
    </row>
    <row r="426" spans="20:20" ht="13.2">
      <c r="T426" s="13"/>
    </row>
    <row r="427" spans="20:20" ht="13.2">
      <c r="T427" s="13"/>
    </row>
    <row r="428" spans="20:20" ht="13.2">
      <c r="T428" s="13"/>
    </row>
    <row r="429" spans="20:20" ht="13.2">
      <c r="T429" s="13"/>
    </row>
    <row r="430" spans="20:20" ht="13.2">
      <c r="T430" s="13"/>
    </row>
    <row r="431" spans="20:20" ht="13.2">
      <c r="T431" s="13"/>
    </row>
    <row r="432" spans="20:20" ht="13.2">
      <c r="T432" s="13"/>
    </row>
    <row r="433" spans="20:20" ht="13.2">
      <c r="T433" s="13"/>
    </row>
    <row r="434" spans="20:20" ht="13.2">
      <c r="T434" s="13"/>
    </row>
    <row r="435" spans="20:20" ht="13.2">
      <c r="T435" s="13"/>
    </row>
    <row r="436" spans="20:20" ht="13.2">
      <c r="T436" s="13"/>
    </row>
    <row r="437" spans="20:20" ht="13.2">
      <c r="T437" s="13"/>
    </row>
    <row r="438" spans="20:20" ht="13.2">
      <c r="T438" s="13"/>
    </row>
    <row r="439" spans="20:20" ht="13.2">
      <c r="T439" s="13"/>
    </row>
    <row r="440" spans="20:20" ht="13.2">
      <c r="T440" s="13"/>
    </row>
    <row r="441" spans="20:20" ht="13.2">
      <c r="T441" s="13"/>
    </row>
    <row r="442" spans="20:20" ht="13.2">
      <c r="T442" s="13"/>
    </row>
    <row r="443" spans="20:20" ht="13.2">
      <c r="T443" s="13"/>
    </row>
    <row r="444" spans="20:20" ht="13.2">
      <c r="T444" s="13"/>
    </row>
    <row r="445" spans="20:20" ht="13.2">
      <c r="T445" s="13"/>
    </row>
    <row r="446" spans="20:20" ht="13.2">
      <c r="T446" s="13"/>
    </row>
    <row r="447" spans="20:20" ht="13.2">
      <c r="T447" s="13"/>
    </row>
    <row r="448" spans="20:20" ht="13.2">
      <c r="T448" s="13"/>
    </row>
    <row r="449" spans="20:20" ht="13.2">
      <c r="T449" s="13"/>
    </row>
    <row r="450" spans="20:20" ht="13.2">
      <c r="T450" s="13"/>
    </row>
    <row r="451" spans="20:20" ht="13.2">
      <c r="T451" s="13"/>
    </row>
    <row r="452" spans="20:20" ht="13.2">
      <c r="T452" s="13"/>
    </row>
    <row r="453" spans="20:20" ht="13.2">
      <c r="T453" s="13"/>
    </row>
    <row r="454" spans="20:20" ht="13.2">
      <c r="T454" s="13"/>
    </row>
    <row r="455" spans="20:20" ht="13.2">
      <c r="T455" s="13"/>
    </row>
    <row r="456" spans="20:20" ht="13.2">
      <c r="T456" s="13"/>
    </row>
    <row r="457" spans="20:20" ht="13.2">
      <c r="T457" s="13"/>
    </row>
    <row r="458" spans="20:20" ht="13.2">
      <c r="T458" s="13"/>
    </row>
    <row r="459" spans="20:20" ht="13.2">
      <c r="T459" s="13"/>
    </row>
    <row r="460" spans="20:20" ht="13.2">
      <c r="T460" s="13"/>
    </row>
    <row r="461" spans="20:20" ht="13.2">
      <c r="T461" s="13"/>
    </row>
    <row r="462" spans="20:20" ht="13.2">
      <c r="T462" s="13"/>
    </row>
    <row r="463" spans="20:20" ht="13.2">
      <c r="T463" s="13"/>
    </row>
    <row r="464" spans="20:20" ht="13.2">
      <c r="T464" s="13"/>
    </row>
    <row r="465" spans="20:20" ht="13.2">
      <c r="T465" s="13"/>
    </row>
    <row r="466" spans="20:20" ht="13.2">
      <c r="T466" s="13"/>
    </row>
    <row r="467" spans="20:20" ht="13.2">
      <c r="T467" s="13"/>
    </row>
    <row r="468" spans="20:20" ht="13.2">
      <c r="T468" s="13"/>
    </row>
    <row r="469" spans="20:20" ht="13.2">
      <c r="T469" s="13"/>
    </row>
    <row r="470" spans="20:20" ht="13.2">
      <c r="T470" s="13"/>
    </row>
    <row r="471" spans="20:20" ht="13.2">
      <c r="T471" s="13"/>
    </row>
    <row r="472" spans="20:20" ht="13.2">
      <c r="T472" s="13"/>
    </row>
    <row r="473" spans="20:20" ht="13.2">
      <c r="T473" s="13"/>
    </row>
    <row r="474" spans="20:20" ht="13.2">
      <c r="T474" s="13"/>
    </row>
    <row r="475" spans="20:20" ht="13.2">
      <c r="T475" s="13"/>
    </row>
    <row r="476" spans="20:20" ht="13.2">
      <c r="T476" s="13"/>
    </row>
    <row r="477" spans="20:20" ht="13.2">
      <c r="T477" s="13"/>
    </row>
    <row r="478" spans="20:20" ht="13.2">
      <c r="T478" s="13"/>
    </row>
    <row r="479" spans="20:20" ht="13.2">
      <c r="T479" s="13"/>
    </row>
    <row r="480" spans="20:20" ht="13.2">
      <c r="T480" s="13"/>
    </row>
    <row r="481" spans="20:20" ht="13.2">
      <c r="T481" s="13"/>
    </row>
    <row r="482" spans="20:20" ht="13.2">
      <c r="T482" s="13"/>
    </row>
    <row r="483" spans="20:20" ht="13.2">
      <c r="T483" s="13"/>
    </row>
    <row r="484" spans="20:20" ht="13.2">
      <c r="T484" s="13"/>
    </row>
    <row r="485" spans="20:20" ht="13.2">
      <c r="T485" s="13"/>
    </row>
    <row r="486" spans="20:20" ht="13.2">
      <c r="T486" s="13"/>
    </row>
    <row r="487" spans="20:20" ht="13.2">
      <c r="T487" s="13"/>
    </row>
    <row r="488" spans="20:20" ht="13.2">
      <c r="T488" s="13"/>
    </row>
    <row r="489" spans="20:20" ht="13.2">
      <c r="T489" s="13"/>
    </row>
    <row r="490" spans="20:20" ht="13.2">
      <c r="T490" s="13"/>
    </row>
    <row r="491" spans="20:20" ht="13.2">
      <c r="T491" s="13"/>
    </row>
    <row r="492" spans="20:20" ht="13.2">
      <c r="T492" s="13"/>
    </row>
    <row r="493" spans="20:20" ht="13.2">
      <c r="T493" s="13"/>
    </row>
    <row r="494" spans="20:20" ht="13.2">
      <c r="T494" s="13"/>
    </row>
    <row r="495" spans="20:20" ht="13.2">
      <c r="T495" s="13"/>
    </row>
    <row r="496" spans="20:20" ht="13.2">
      <c r="T496" s="13"/>
    </row>
    <row r="497" spans="20:20" ht="13.2">
      <c r="T497" s="13"/>
    </row>
    <row r="498" spans="20:20" ht="13.2">
      <c r="T498" s="13"/>
    </row>
    <row r="499" spans="20:20" ht="13.2">
      <c r="T499" s="13"/>
    </row>
    <row r="500" spans="20:20" ht="13.2">
      <c r="T500" s="13"/>
    </row>
    <row r="501" spans="20:20" ht="13.2">
      <c r="T501" s="13"/>
    </row>
    <row r="502" spans="20:20" ht="13.2">
      <c r="T502" s="13"/>
    </row>
    <row r="503" spans="20:20" ht="13.2">
      <c r="T503" s="13"/>
    </row>
    <row r="504" spans="20:20" ht="13.2">
      <c r="T504" s="13"/>
    </row>
    <row r="505" spans="20:20" ht="13.2">
      <c r="T505" s="13"/>
    </row>
    <row r="506" spans="20:20" ht="13.2">
      <c r="T506" s="13"/>
    </row>
    <row r="507" spans="20:20" ht="13.2">
      <c r="T507" s="13"/>
    </row>
    <row r="508" spans="20:20" ht="13.2">
      <c r="T508" s="13"/>
    </row>
    <row r="509" spans="20:20" ht="13.2">
      <c r="T509" s="13"/>
    </row>
    <row r="510" spans="20:20" ht="13.2">
      <c r="T510" s="13"/>
    </row>
    <row r="511" spans="20:20" ht="13.2">
      <c r="T511" s="13"/>
    </row>
    <row r="512" spans="20:20" ht="13.2">
      <c r="T512" s="13"/>
    </row>
    <row r="513" spans="20:20" ht="13.2">
      <c r="T513" s="13"/>
    </row>
    <row r="514" spans="20:20" ht="13.2">
      <c r="T514" s="13"/>
    </row>
    <row r="515" spans="20:20" ht="13.2">
      <c r="T515" s="13"/>
    </row>
    <row r="516" spans="20:20" ht="13.2">
      <c r="T516" s="13"/>
    </row>
    <row r="517" spans="20:20" ht="13.2">
      <c r="T517" s="13"/>
    </row>
    <row r="518" spans="20:20" ht="13.2">
      <c r="T518" s="13"/>
    </row>
    <row r="519" spans="20:20" ht="13.2">
      <c r="T519" s="13"/>
    </row>
    <row r="520" spans="20:20" ht="13.2">
      <c r="T520" s="13"/>
    </row>
    <row r="521" spans="20:20" ht="13.2">
      <c r="T521" s="13"/>
    </row>
    <row r="522" spans="20:20" ht="13.2">
      <c r="T522" s="13"/>
    </row>
    <row r="523" spans="20:20" ht="13.2">
      <c r="T523" s="13"/>
    </row>
    <row r="524" spans="20:20" ht="13.2">
      <c r="T524" s="13"/>
    </row>
    <row r="525" spans="20:20" ht="13.2">
      <c r="T525" s="13"/>
    </row>
    <row r="526" spans="20:20" ht="13.2">
      <c r="T526" s="13"/>
    </row>
    <row r="527" spans="20:20" ht="13.2">
      <c r="T527" s="13"/>
    </row>
    <row r="528" spans="20:20" ht="13.2">
      <c r="T528" s="13"/>
    </row>
    <row r="529" spans="20:20" ht="13.2">
      <c r="T529" s="13"/>
    </row>
    <row r="530" spans="20:20" ht="13.2">
      <c r="T530" s="13"/>
    </row>
    <row r="531" spans="20:20" ht="13.2">
      <c r="T531" s="13"/>
    </row>
    <row r="532" spans="20:20" ht="13.2">
      <c r="T532" s="13"/>
    </row>
    <row r="533" spans="20:20" ht="13.2">
      <c r="T533" s="13"/>
    </row>
    <row r="534" spans="20:20" ht="13.2">
      <c r="T534" s="13"/>
    </row>
    <row r="535" spans="20:20" ht="13.2">
      <c r="T535" s="13"/>
    </row>
    <row r="536" spans="20:20" ht="13.2">
      <c r="T536" s="13"/>
    </row>
    <row r="537" spans="20:20" ht="13.2">
      <c r="T537" s="13"/>
    </row>
    <row r="538" spans="20:20" ht="13.2">
      <c r="T538" s="13"/>
    </row>
    <row r="539" spans="20:20" ht="13.2">
      <c r="T539" s="13"/>
    </row>
    <row r="540" spans="20:20" ht="13.2">
      <c r="T540" s="13"/>
    </row>
    <row r="541" spans="20:20" ht="13.2">
      <c r="T541" s="13"/>
    </row>
    <row r="542" spans="20:20" ht="13.2">
      <c r="T542" s="13"/>
    </row>
    <row r="543" spans="20:20" ht="13.2">
      <c r="T543" s="13"/>
    </row>
    <row r="544" spans="20:20" ht="13.2">
      <c r="T544" s="13"/>
    </row>
    <row r="545" spans="20:20" ht="13.2">
      <c r="T545" s="13"/>
    </row>
    <row r="546" spans="20:20" ht="13.2">
      <c r="T546" s="13"/>
    </row>
    <row r="547" spans="20:20" ht="13.2">
      <c r="T547" s="13"/>
    </row>
    <row r="548" spans="20:20" ht="13.2">
      <c r="T548" s="13"/>
    </row>
    <row r="549" spans="20:20" ht="13.2">
      <c r="T549" s="13"/>
    </row>
    <row r="550" spans="20:20" ht="13.2">
      <c r="T550" s="13"/>
    </row>
    <row r="551" spans="20:20" ht="13.2">
      <c r="T551" s="13"/>
    </row>
    <row r="552" spans="20:20" ht="13.2">
      <c r="T552" s="13"/>
    </row>
    <row r="553" spans="20:20" ht="13.2">
      <c r="T553" s="13"/>
    </row>
    <row r="554" spans="20:20" ht="13.2">
      <c r="T554" s="13"/>
    </row>
    <row r="555" spans="20:20" ht="13.2">
      <c r="T555" s="13"/>
    </row>
    <row r="556" spans="20:20" ht="13.2">
      <c r="T556" s="13"/>
    </row>
    <row r="557" spans="20:20" ht="13.2">
      <c r="T557" s="13"/>
    </row>
    <row r="558" spans="20:20" ht="13.2">
      <c r="T558" s="13"/>
    </row>
    <row r="559" spans="20:20" ht="13.2">
      <c r="T559" s="13"/>
    </row>
    <row r="560" spans="20:20" ht="13.2">
      <c r="T560" s="13"/>
    </row>
    <row r="561" spans="20:20" ht="13.2">
      <c r="T561" s="13"/>
    </row>
    <row r="562" spans="20:20" ht="13.2">
      <c r="T562" s="13"/>
    </row>
    <row r="563" spans="20:20" ht="13.2">
      <c r="T563" s="13"/>
    </row>
    <row r="564" spans="20:20" ht="13.2">
      <c r="T564" s="13"/>
    </row>
    <row r="565" spans="20:20" ht="13.2">
      <c r="T565" s="13"/>
    </row>
    <row r="566" spans="20:20" ht="13.2">
      <c r="T566" s="13"/>
    </row>
    <row r="567" spans="20:20" ht="13.2">
      <c r="T567" s="13"/>
    </row>
    <row r="568" spans="20:20" ht="13.2">
      <c r="T568" s="13"/>
    </row>
    <row r="569" spans="20:20" ht="13.2">
      <c r="T569" s="13"/>
    </row>
    <row r="570" spans="20:20" ht="13.2">
      <c r="T570" s="13"/>
    </row>
    <row r="571" spans="20:20" ht="13.2">
      <c r="T571" s="13"/>
    </row>
    <row r="572" spans="20:20" ht="13.2">
      <c r="T572" s="13"/>
    </row>
    <row r="573" spans="20:20" ht="13.2">
      <c r="T573" s="13"/>
    </row>
    <row r="574" spans="20:20" ht="13.2">
      <c r="T574" s="13"/>
    </row>
    <row r="575" spans="20:20" ht="13.2">
      <c r="T575" s="13"/>
    </row>
    <row r="576" spans="20:20" ht="13.2">
      <c r="T576" s="13"/>
    </row>
    <row r="577" spans="20:20" ht="13.2">
      <c r="T577" s="13"/>
    </row>
    <row r="578" spans="20:20" ht="13.2">
      <c r="T578" s="13"/>
    </row>
    <row r="579" spans="20:20" ht="13.2">
      <c r="T579" s="13"/>
    </row>
    <row r="580" spans="20:20" ht="13.2">
      <c r="T580" s="13"/>
    </row>
    <row r="581" spans="20:20" ht="13.2">
      <c r="T581" s="13"/>
    </row>
    <row r="582" spans="20:20" ht="13.2">
      <c r="T582" s="13"/>
    </row>
    <row r="583" spans="20:20" ht="13.2">
      <c r="T583" s="13"/>
    </row>
    <row r="584" spans="20:20" ht="13.2">
      <c r="T584" s="13"/>
    </row>
    <row r="585" spans="20:20" ht="13.2">
      <c r="T585" s="13"/>
    </row>
    <row r="586" spans="20:20" ht="13.2">
      <c r="T586" s="13"/>
    </row>
    <row r="587" spans="20:20" ht="13.2">
      <c r="T587" s="13"/>
    </row>
    <row r="588" spans="20:20" ht="13.2">
      <c r="T588" s="13"/>
    </row>
    <row r="589" spans="20:20" ht="13.2">
      <c r="T589" s="13"/>
    </row>
    <row r="590" spans="20:20" ht="13.2">
      <c r="T590" s="13"/>
    </row>
    <row r="591" spans="20:20" ht="13.2">
      <c r="T591" s="13"/>
    </row>
    <row r="592" spans="20:20" ht="13.2">
      <c r="T592" s="13"/>
    </row>
    <row r="593" spans="20:20" ht="13.2">
      <c r="T593" s="13"/>
    </row>
    <row r="594" spans="20:20" ht="13.2">
      <c r="T594" s="13"/>
    </row>
    <row r="595" spans="20:20" ht="13.2">
      <c r="T595" s="13"/>
    </row>
    <row r="596" spans="20:20" ht="13.2">
      <c r="T596" s="13"/>
    </row>
    <row r="597" spans="20:20" ht="13.2">
      <c r="T597" s="13"/>
    </row>
    <row r="598" spans="20:20" ht="13.2">
      <c r="T598" s="13"/>
    </row>
    <row r="599" spans="20:20" ht="13.2">
      <c r="T599" s="13"/>
    </row>
    <row r="600" spans="20:20" ht="13.2">
      <c r="T600" s="13"/>
    </row>
    <row r="601" spans="20:20" ht="13.2">
      <c r="T601" s="13"/>
    </row>
    <row r="602" spans="20:20" ht="13.2">
      <c r="T602" s="13"/>
    </row>
    <row r="603" spans="20:20" ht="13.2">
      <c r="T603" s="13"/>
    </row>
    <row r="604" spans="20:20" ht="13.2">
      <c r="T604" s="13"/>
    </row>
    <row r="605" spans="20:20" ht="13.2">
      <c r="T605" s="13"/>
    </row>
    <row r="606" spans="20:20" ht="13.2">
      <c r="T606" s="13"/>
    </row>
    <row r="607" spans="20:20" ht="13.2">
      <c r="T607" s="13"/>
    </row>
    <row r="608" spans="20:20" ht="13.2">
      <c r="T608" s="13"/>
    </row>
    <row r="609" spans="20:20" ht="13.2">
      <c r="T609" s="13"/>
    </row>
    <row r="610" spans="20:20" ht="13.2">
      <c r="T610" s="13"/>
    </row>
    <row r="611" spans="20:20" ht="13.2">
      <c r="T611" s="13"/>
    </row>
    <row r="612" spans="20:20" ht="13.2">
      <c r="T612" s="13"/>
    </row>
    <row r="613" spans="20:20" ht="13.2">
      <c r="T613" s="13"/>
    </row>
    <row r="614" spans="20:20" ht="13.2">
      <c r="T614" s="13"/>
    </row>
    <row r="615" spans="20:20" ht="13.2">
      <c r="T615" s="13"/>
    </row>
    <row r="616" spans="20:20" ht="13.2">
      <c r="T616" s="13"/>
    </row>
    <row r="617" spans="20:20" ht="13.2">
      <c r="T617" s="13"/>
    </row>
    <row r="618" spans="20:20" ht="13.2">
      <c r="T618" s="13"/>
    </row>
    <row r="619" spans="20:20" ht="13.2">
      <c r="T619" s="13"/>
    </row>
    <row r="620" spans="20:20" ht="13.2">
      <c r="T620" s="13"/>
    </row>
    <row r="621" spans="20:20" ht="13.2">
      <c r="T621" s="13"/>
    </row>
    <row r="622" spans="20:20" ht="13.2">
      <c r="T622" s="13"/>
    </row>
    <row r="623" spans="20:20" ht="13.2">
      <c r="T623" s="13"/>
    </row>
    <row r="624" spans="20:20" ht="13.2">
      <c r="T624" s="13"/>
    </row>
    <row r="625" spans="20:20" ht="13.2">
      <c r="T625" s="13"/>
    </row>
    <row r="626" spans="20:20" ht="13.2">
      <c r="T626" s="13"/>
    </row>
    <row r="627" spans="20:20" ht="13.2">
      <c r="T627" s="13"/>
    </row>
    <row r="628" spans="20:20" ht="13.2">
      <c r="T628" s="13"/>
    </row>
    <row r="629" spans="20:20" ht="13.2">
      <c r="T629" s="13"/>
    </row>
    <row r="630" spans="20:20" ht="13.2">
      <c r="T630" s="13"/>
    </row>
    <row r="631" spans="20:20" ht="13.2">
      <c r="T631" s="13"/>
    </row>
    <row r="632" spans="20:20" ht="13.2">
      <c r="T632" s="13"/>
    </row>
    <row r="633" spans="20:20" ht="13.2">
      <c r="T633" s="13"/>
    </row>
    <row r="634" spans="20:20" ht="13.2">
      <c r="T634" s="13"/>
    </row>
    <row r="635" spans="20:20" ht="13.2">
      <c r="T635" s="13"/>
    </row>
    <row r="636" spans="20:20" ht="13.2">
      <c r="T636" s="13"/>
    </row>
    <row r="637" spans="20:20" ht="13.2">
      <c r="T637" s="13"/>
    </row>
    <row r="638" spans="20:20" ht="13.2">
      <c r="T638" s="13"/>
    </row>
    <row r="639" spans="20:20" ht="13.2">
      <c r="T639" s="13"/>
    </row>
    <row r="640" spans="20:20" ht="13.2">
      <c r="T640" s="13"/>
    </row>
    <row r="641" spans="20:20" ht="13.2">
      <c r="T641" s="13"/>
    </row>
    <row r="642" spans="20:20" ht="13.2">
      <c r="T642" s="13"/>
    </row>
    <row r="643" spans="20:20" ht="13.2">
      <c r="T643" s="13"/>
    </row>
    <row r="644" spans="20:20" ht="13.2">
      <c r="T644" s="13"/>
    </row>
    <row r="645" spans="20:20" ht="13.2">
      <c r="T645" s="13"/>
    </row>
    <row r="646" spans="20:20" ht="13.2">
      <c r="T646" s="13"/>
    </row>
    <row r="647" spans="20:20" ht="13.2">
      <c r="T647" s="13"/>
    </row>
    <row r="648" spans="20:20" ht="13.2">
      <c r="T648" s="13"/>
    </row>
    <row r="649" spans="20:20" ht="13.2">
      <c r="T649" s="13"/>
    </row>
    <row r="650" spans="20:20" ht="13.2">
      <c r="T650" s="13"/>
    </row>
    <row r="651" spans="20:20" ht="13.2">
      <c r="T651" s="13"/>
    </row>
    <row r="652" spans="20:20" ht="13.2">
      <c r="T652" s="13"/>
    </row>
    <row r="653" spans="20:20" ht="13.2">
      <c r="T653" s="13"/>
    </row>
    <row r="654" spans="20:20" ht="13.2">
      <c r="T654" s="13"/>
    </row>
    <row r="655" spans="20:20" ht="13.2">
      <c r="T655" s="13"/>
    </row>
    <row r="656" spans="20:20" ht="13.2">
      <c r="T656" s="13"/>
    </row>
    <row r="657" spans="20:20" ht="13.2">
      <c r="T657" s="13"/>
    </row>
    <row r="658" spans="20:20" ht="13.2">
      <c r="T658" s="13"/>
    </row>
    <row r="659" spans="20:20" ht="13.2">
      <c r="T659" s="13"/>
    </row>
    <row r="660" spans="20:20" ht="13.2">
      <c r="T660" s="13"/>
    </row>
    <row r="661" spans="20:20" ht="13.2">
      <c r="T661" s="13"/>
    </row>
    <row r="662" spans="20:20" ht="13.2">
      <c r="T662" s="13"/>
    </row>
    <row r="663" spans="20:20" ht="13.2">
      <c r="T663" s="13"/>
    </row>
    <row r="664" spans="20:20" ht="13.2">
      <c r="T664" s="13"/>
    </row>
    <row r="665" spans="20:20" ht="13.2">
      <c r="T665" s="13"/>
    </row>
    <row r="666" spans="20:20" ht="13.2">
      <c r="T666" s="13"/>
    </row>
    <row r="667" spans="20:20" ht="13.2">
      <c r="T667" s="13"/>
    </row>
    <row r="668" spans="20:20" ht="13.2">
      <c r="T668" s="13"/>
    </row>
    <row r="669" spans="20:20" ht="13.2">
      <c r="T669" s="13"/>
    </row>
    <row r="670" spans="20:20" ht="13.2">
      <c r="T670" s="13"/>
    </row>
    <row r="671" spans="20:20" ht="13.2">
      <c r="T671" s="13"/>
    </row>
    <row r="672" spans="20:20" ht="13.2">
      <c r="T672" s="13"/>
    </row>
    <row r="673" spans="20:20" ht="13.2">
      <c r="T673" s="13"/>
    </row>
    <row r="674" spans="20:20" ht="13.2">
      <c r="T674" s="13"/>
    </row>
    <row r="675" spans="20:20" ht="13.2">
      <c r="T675" s="13"/>
    </row>
    <row r="676" spans="20:20" ht="13.2">
      <c r="T676" s="13"/>
    </row>
    <row r="677" spans="20:20" ht="13.2">
      <c r="T677" s="13"/>
    </row>
    <row r="678" spans="20:20" ht="13.2">
      <c r="T678" s="13"/>
    </row>
    <row r="679" spans="20:20" ht="13.2">
      <c r="T679" s="13"/>
    </row>
    <row r="680" spans="20:20" ht="13.2">
      <c r="T680" s="13"/>
    </row>
    <row r="681" spans="20:20" ht="13.2">
      <c r="T681" s="13"/>
    </row>
    <row r="682" spans="20:20" ht="13.2">
      <c r="T682" s="13"/>
    </row>
    <row r="683" spans="20:20" ht="13.2">
      <c r="T683" s="13"/>
    </row>
    <row r="684" spans="20:20" ht="13.2">
      <c r="T684" s="13"/>
    </row>
    <row r="685" spans="20:20" ht="13.2">
      <c r="T685" s="13"/>
    </row>
    <row r="686" spans="20:20" ht="13.2">
      <c r="T686" s="13"/>
    </row>
    <row r="687" spans="20:20" ht="13.2">
      <c r="T687" s="13"/>
    </row>
    <row r="688" spans="20:20" ht="13.2">
      <c r="T688" s="13"/>
    </row>
    <row r="689" spans="20:20" ht="13.2">
      <c r="T689" s="13"/>
    </row>
    <row r="690" spans="20:20" ht="13.2">
      <c r="T690" s="13"/>
    </row>
    <row r="691" spans="20:20" ht="13.2">
      <c r="T691" s="13"/>
    </row>
    <row r="692" spans="20:20" ht="13.2">
      <c r="T692" s="13"/>
    </row>
    <row r="693" spans="20:20" ht="13.2">
      <c r="T693" s="13"/>
    </row>
    <row r="694" spans="20:20" ht="13.2">
      <c r="T694" s="13"/>
    </row>
    <row r="695" spans="20:20" ht="13.2">
      <c r="T695" s="13"/>
    </row>
    <row r="696" spans="20:20" ht="13.2">
      <c r="T696" s="13"/>
    </row>
    <row r="697" spans="20:20" ht="13.2">
      <c r="T697" s="13"/>
    </row>
    <row r="698" spans="20:20" ht="13.2">
      <c r="T698" s="13"/>
    </row>
    <row r="699" spans="20:20" ht="13.2">
      <c r="T699" s="13"/>
    </row>
    <row r="700" spans="20:20" ht="13.2">
      <c r="T700" s="13"/>
    </row>
    <row r="701" spans="20:20" ht="13.2">
      <c r="T701" s="13"/>
    </row>
    <row r="702" spans="20:20" ht="13.2">
      <c r="T702" s="13"/>
    </row>
    <row r="703" spans="20:20" ht="13.2">
      <c r="T703" s="13"/>
    </row>
    <row r="704" spans="20:20" ht="13.2">
      <c r="T704" s="13"/>
    </row>
    <row r="705" spans="20:20" ht="13.2">
      <c r="T705" s="13"/>
    </row>
    <row r="706" spans="20:20" ht="13.2">
      <c r="T706" s="13"/>
    </row>
    <row r="707" spans="20:20" ht="13.2">
      <c r="T707" s="13"/>
    </row>
    <row r="708" spans="20:20" ht="13.2">
      <c r="T708" s="13"/>
    </row>
    <row r="709" spans="20:20" ht="13.2">
      <c r="T709" s="13"/>
    </row>
    <row r="710" spans="20:20" ht="13.2">
      <c r="T710" s="13"/>
    </row>
    <row r="711" spans="20:20" ht="13.2">
      <c r="T711" s="13"/>
    </row>
    <row r="712" spans="20:20" ht="13.2">
      <c r="T712" s="13"/>
    </row>
    <row r="713" spans="20:20" ht="13.2">
      <c r="T713" s="13"/>
    </row>
    <row r="714" spans="20:20" ht="13.2">
      <c r="T714" s="13"/>
    </row>
    <row r="715" spans="20:20" ht="13.2">
      <c r="T715" s="13"/>
    </row>
    <row r="716" spans="20:20" ht="13.2">
      <c r="T716" s="13"/>
    </row>
    <row r="717" spans="20:20" ht="13.2">
      <c r="T717" s="13"/>
    </row>
    <row r="718" spans="20:20" ht="13.2">
      <c r="T718" s="13"/>
    </row>
    <row r="719" spans="20:20" ht="13.2">
      <c r="T719" s="13"/>
    </row>
    <row r="720" spans="20:20" ht="13.2">
      <c r="T720" s="13"/>
    </row>
    <row r="721" spans="20:20" ht="13.2">
      <c r="T721" s="13"/>
    </row>
    <row r="722" spans="20:20" ht="13.2">
      <c r="T722" s="13"/>
    </row>
    <row r="723" spans="20:20" ht="13.2">
      <c r="T723" s="13"/>
    </row>
    <row r="724" spans="20:20" ht="13.2">
      <c r="T724" s="13"/>
    </row>
    <row r="725" spans="20:20" ht="13.2">
      <c r="T725" s="13"/>
    </row>
    <row r="726" spans="20:20" ht="13.2">
      <c r="T726" s="13"/>
    </row>
    <row r="727" spans="20:20" ht="13.2">
      <c r="T727" s="13"/>
    </row>
    <row r="728" spans="20:20" ht="13.2">
      <c r="T728" s="13"/>
    </row>
    <row r="729" spans="20:20" ht="13.2">
      <c r="T729" s="13"/>
    </row>
    <row r="730" spans="20:20" ht="13.2">
      <c r="T730" s="13"/>
    </row>
    <row r="731" spans="20:20" ht="13.2">
      <c r="T731" s="13"/>
    </row>
    <row r="732" spans="20:20" ht="13.2">
      <c r="T732" s="13"/>
    </row>
    <row r="733" spans="20:20" ht="13.2">
      <c r="T733" s="13"/>
    </row>
    <row r="734" spans="20:20" ht="13.2">
      <c r="T734" s="13"/>
    </row>
    <row r="735" spans="20:20" ht="13.2">
      <c r="T735" s="13"/>
    </row>
    <row r="736" spans="20:20" ht="13.2">
      <c r="T736" s="13"/>
    </row>
    <row r="737" spans="20:20" ht="13.2">
      <c r="T737" s="13"/>
    </row>
    <row r="738" spans="20:20" ht="13.2">
      <c r="T738" s="13"/>
    </row>
    <row r="739" spans="20:20" ht="13.2">
      <c r="T739" s="13"/>
    </row>
    <row r="740" spans="20:20" ht="13.2">
      <c r="T740" s="13"/>
    </row>
    <row r="741" spans="20:20" ht="13.2">
      <c r="T741" s="13"/>
    </row>
    <row r="742" spans="20:20" ht="13.2">
      <c r="T742" s="13"/>
    </row>
    <row r="743" spans="20:20" ht="13.2">
      <c r="T743" s="13"/>
    </row>
    <row r="744" spans="20:20" ht="13.2">
      <c r="T744" s="13"/>
    </row>
    <row r="745" spans="20:20" ht="13.2">
      <c r="T745" s="13"/>
    </row>
    <row r="746" spans="20:20" ht="13.2">
      <c r="T746" s="13"/>
    </row>
    <row r="747" spans="20:20" ht="13.2">
      <c r="T747" s="13"/>
    </row>
    <row r="748" spans="20:20" ht="13.2">
      <c r="T748" s="13"/>
    </row>
    <row r="749" spans="20:20" ht="13.2">
      <c r="T749" s="13"/>
    </row>
    <row r="750" spans="20:20" ht="13.2">
      <c r="T750" s="13"/>
    </row>
    <row r="751" spans="20:20" ht="13.2">
      <c r="T751" s="13"/>
    </row>
    <row r="752" spans="20:20" ht="13.2">
      <c r="T752" s="13"/>
    </row>
    <row r="753" spans="20:20" ht="13.2">
      <c r="T753" s="13"/>
    </row>
    <row r="754" spans="20:20" ht="13.2">
      <c r="T754" s="13"/>
    </row>
    <row r="755" spans="20:20" ht="13.2">
      <c r="T755" s="13"/>
    </row>
    <row r="756" spans="20:20" ht="13.2">
      <c r="T756" s="13"/>
    </row>
    <row r="757" spans="20:20" ht="13.2">
      <c r="T757" s="13"/>
    </row>
    <row r="758" spans="20:20" ht="13.2">
      <c r="T758" s="13"/>
    </row>
    <row r="759" spans="20:20" ht="13.2">
      <c r="T759" s="13"/>
    </row>
    <row r="760" spans="20:20" ht="13.2">
      <c r="T760" s="13"/>
    </row>
    <row r="761" spans="20:20" ht="13.2">
      <c r="T761" s="13"/>
    </row>
    <row r="762" spans="20:20" ht="13.2">
      <c r="T762" s="13"/>
    </row>
    <row r="763" spans="20:20" ht="13.2">
      <c r="T763" s="13"/>
    </row>
    <row r="764" spans="20:20" ht="13.2">
      <c r="T764" s="13"/>
    </row>
    <row r="765" spans="20:20" ht="13.2">
      <c r="T765" s="13"/>
    </row>
    <row r="766" spans="20:20" ht="13.2">
      <c r="T766" s="13"/>
    </row>
    <row r="767" spans="20:20" ht="13.2">
      <c r="T767" s="13"/>
    </row>
    <row r="768" spans="20:20" ht="13.2">
      <c r="T768" s="13"/>
    </row>
    <row r="769" spans="20:20" ht="13.2">
      <c r="T769" s="13"/>
    </row>
    <row r="770" spans="20:20" ht="13.2">
      <c r="T770" s="13"/>
    </row>
    <row r="771" spans="20:20" ht="13.2">
      <c r="T771" s="13"/>
    </row>
    <row r="772" spans="20:20" ht="13.2">
      <c r="T772" s="13"/>
    </row>
    <row r="773" spans="20:20" ht="13.2">
      <c r="T773" s="13"/>
    </row>
    <row r="774" spans="20:20" ht="13.2">
      <c r="T774" s="13"/>
    </row>
    <row r="775" spans="20:20" ht="13.2">
      <c r="T775" s="13"/>
    </row>
    <row r="776" spans="20:20" ht="13.2">
      <c r="T776" s="13"/>
    </row>
    <row r="777" spans="20:20" ht="13.2">
      <c r="T777" s="13"/>
    </row>
    <row r="778" spans="20:20" ht="13.2">
      <c r="T778" s="13"/>
    </row>
    <row r="779" spans="20:20" ht="13.2">
      <c r="T779" s="13"/>
    </row>
    <row r="780" spans="20:20" ht="13.2">
      <c r="T780" s="13"/>
    </row>
    <row r="781" spans="20:20" ht="13.2">
      <c r="T781" s="13"/>
    </row>
    <row r="782" spans="20:20" ht="13.2">
      <c r="T782" s="13"/>
    </row>
    <row r="783" spans="20:20" ht="13.2">
      <c r="T783" s="13"/>
    </row>
    <row r="784" spans="20:20" ht="13.2">
      <c r="T784" s="13"/>
    </row>
    <row r="785" spans="20:20" ht="13.2">
      <c r="T785" s="13"/>
    </row>
    <row r="786" spans="20:20" ht="13.2">
      <c r="T786" s="13"/>
    </row>
    <row r="787" spans="20:20" ht="13.2">
      <c r="T787" s="13"/>
    </row>
    <row r="788" spans="20:20" ht="13.2">
      <c r="T788" s="13"/>
    </row>
    <row r="789" spans="20:20" ht="13.2">
      <c r="T789" s="13"/>
    </row>
    <row r="790" spans="20:20" ht="13.2">
      <c r="T790" s="13"/>
    </row>
    <row r="791" spans="20:20" ht="13.2">
      <c r="T791" s="13"/>
    </row>
    <row r="792" spans="20:20" ht="13.2">
      <c r="T792" s="13"/>
    </row>
    <row r="793" spans="20:20" ht="13.2">
      <c r="T793" s="13"/>
    </row>
    <row r="794" spans="20:20" ht="13.2">
      <c r="T794" s="13"/>
    </row>
    <row r="795" spans="20:20" ht="13.2">
      <c r="T795" s="13"/>
    </row>
    <row r="796" spans="20:20" ht="13.2">
      <c r="T796" s="13"/>
    </row>
    <row r="797" spans="20:20" ht="13.2">
      <c r="T797" s="13"/>
    </row>
    <row r="798" spans="20:20" ht="13.2">
      <c r="T798" s="13"/>
    </row>
    <row r="799" spans="20:20" ht="13.2">
      <c r="T799" s="13"/>
    </row>
    <row r="800" spans="20:20" ht="13.2">
      <c r="T800" s="13"/>
    </row>
    <row r="801" spans="20:20" ht="13.2">
      <c r="T801" s="13"/>
    </row>
    <row r="802" spans="20:20" ht="13.2">
      <c r="T802" s="13"/>
    </row>
    <row r="803" spans="20:20" ht="13.2">
      <c r="T803" s="13"/>
    </row>
    <row r="804" spans="20:20" ht="13.2">
      <c r="T804" s="13"/>
    </row>
    <row r="805" spans="20:20" ht="13.2">
      <c r="T805" s="13"/>
    </row>
    <row r="806" spans="20:20" ht="13.2">
      <c r="T806" s="13"/>
    </row>
    <row r="807" spans="20:20" ht="13.2">
      <c r="T807" s="13"/>
    </row>
    <row r="808" spans="20:20" ht="13.2">
      <c r="T808" s="13"/>
    </row>
    <row r="809" spans="20:20" ht="13.2">
      <c r="T809" s="13"/>
    </row>
    <row r="810" spans="20:20" ht="13.2">
      <c r="T810" s="13"/>
    </row>
    <row r="811" spans="20:20" ht="13.2">
      <c r="T811" s="13"/>
    </row>
    <row r="812" spans="20:20" ht="13.2">
      <c r="T812" s="13"/>
    </row>
    <row r="813" spans="20:20" ht="13.2">
      <c r="T813" s="13"/>
    </row>
    <row r="814" spans="20:20" ht="13.2">
      <c r="T814" s="13"/>
    </row>
    <row r="815" spans="20:20" ht="13.2">
      <c r="T815" s="13"/>
    </row>
    <row r="816" spans="20:20" ht="13.2">
      <c r="T816" s="13"/>
    </row>
    <row r="817" spans="20:20" ht="13.2">
      <c r="T817" s="13"/>
    </row>
    <row r="818" spans="20:20" ht="13.2">
      <c r="T818" s="13"/>
    </row>
    <row r="819" spans="20:20" ht="13.2">
      <c r="T819" s="13"/>
    </row>
    <row r="820" spans="20:20" ht="13.2">
      <c r="T820" s="13"/>
    </row>
    <row r="821" spans="20:20" ht="13.2">
      <c r="T821" s="13"/>
    </row>
    <row r="822" spans="20:20" ht="13.2">
      <c r="T822" s="13"/>
    </row>
    <row r="823" spans="20:20" ht="13.2">
      <c r="T823" s="13"/>
    </row>
    <row r="824" spans="20:20" ht="13.2">
      <c r="T824" s="13"/>
    </row>
    <row r="825" spans="20:20" ht="13.2">
      <c r="T825" s="13"/>
    </row>
    <row r="826" spans="20:20" ht="13.2">
      <c r="T826" s="13"/>
    </row>
    <row r="827" spans="20:20" ht="13.2">
      <c r="T827" s="13"/>
    </row>
    <row r="828" spans="20:20" ht="13.2">
      <c r="T828" s="13"/>
    </row>
    <row r="829" spans="20:20" ht="13.2">
      <c r="T829" s="13"/>
    </row>
    <row r="830" spans="20:20" ht="13.2">
      <c r="T830" s="13"/>
    </row>
    <row r="831" spans="20:20" ht="13.2">
      <c r="T831" s="13"/>
    </row>
    <row r="832" spans="20:20" ht="13.2">
      <c r="T832" s="13"/>
    </row>
    <row r="833" spans="20:20" ht="13.2">
      <c r="T833" s="13"/>
    </row>
    <row r="834" spans="20:20" ht="13.2">
      <c r="T834" s="13"/>
    </row>
    <row r="835" spans="20:20" ht="13.2">
      <c r="T835" s="13"/>
    </row>
    <row r="836" spans="20:20" ht="13.2">
      <c r="T836" s="13"/>
    </row>
    <row r="837" spans="20:20" ht="13.2">
      <c r="T837" s="13"/>
    </row>
    <row r="838" spans="20:20" ht="13.2">
      <c r="T838" s="13"/>
    </row>
    <row r="839" spans="20:20" ht="13.2">
      <c r="T839" s="13"/>
    </row>
    <row r="840" spans="20:20" ht="13.2">
      <c r="T840" s="13"/>
    </row>
    <row r="841" spans="20:20" ht="13.2">
      <c r="T841" s="13"/>
    </row>
    <row r="842" spans="20:20" ht="13.2">
      <c r="T842" s="13"/>
    </row>
    <row r="843" spans="20:20" ht="13.2">
      <c r="T843" s="13"/>
    </row>
    <row r="844" spans="20:20" ht="13.2">
      <c r="T844" s="13"/>
    </row>
    <row r="845" spans="20:20" ht="13.2">
      <c r="T845" s="13"/>
    </row>
    <row r="846" spans="20:20" ht="13.2">
      <c r="T846" s="13"/>
    </row>
    <row r="847" spans="20:20" ht="13.2">
      <c r="T847" s="13"/>
    </row>
    <row r="848" spans="20:20" ht="13.2">
      <c r="T848" s="13"/>
    </row>
    <row r="849" spans="20:20" ht="13.2">
      <c r="T849" s="13"/>
    </row>
    <row r="850" spans="20:20" ht="13.2">
      <c r="T850" s="13"/>
    </row>
    <row r="851" spans="20:20" ht="13.2">
      <c r="T851" s="13"/>
    </row>
    <row r="852" spans="20:20" ht="13.2">
      <c r="T852" s="13"/>
    </row>
    <row r="853" spans="20:20" ht="13.2">
      <c r="T853" s="13"/>
    </row>
    <row r="854" spans="20:20" ht="13.2">
      <c r="T854" s="13"/>
    </row>
    <row r="855" spans="20:20" ht="13.2">
      <c r="T855" s="13"/>
    </row>
    <row r="856" spans="20:20" ht="13.2">
      <c r="T856" s="13"/>
    </row>
    <row r="857" spans="20:20" ht="13.2">
      <c r="T857" s="13"/>
    </row>
    <row r="858" spans="20:20" ht="13.2">
      <c r="T858" s="13"/>
    </row>
    <row r="859" spans="20:20" ht="13.2">
      <c r="T859" s="13"/>
    </row>
    <row r="860" spans="20:20" ht="13.2">
      <c r="T860" s="13"/>
    </row>
    <row r="861" spans="20:20" ht="13.2">
      <c r="T861" s="13"/>
    </row>
    <row r="862" spans="20:20" ht="13.2">
      <c r="T862" s="13"/>
    </row>
    <row r="863" spans="20:20" ht="13.2">
      <c r="T863" s="13"/>
    </row>
    <row r="864" spans="20:20" ht="13.2">
      <c r="T864" s="13"/>
    </row>
    <row r="865" spans="20:20" ht="13.2">
      <c r="T865" s="13"/>
    </row>
    <row r="866" spans="20:20" ht="13.2">
      <c r="T866" s="13"/>
    </row>
    <row r="867" spans="20:20" ht="13.2">
      <c r="T867" s="13"/>
    </row>
    <row r="868" spans="20:20" ht="13.2">
      <c r="T868" s="13"/>
    </row>
    <row r="869" spans="20:20" ht="13.2">
      <c r="T869" s="13"/>
    </row>
    <row r="870" spans="20:20" ht="13.2">
      <c r="T870" s="13"/>
    </row>
    <row r="871" spans="20:20" ht="13.2">
      <c r="T871" s="13"/>
    </row>
    <row r="872" spans="20:20" ht="13.2">
      <c r="T872" s="13"/>
    </row>
    <row r="873" spans="20:20" ht="13.2">
      <c r="T873" s="13"/>
    </row>
    <row r="874" spans="20:20" ht="13.2">
      <c r="T874" s="13"/>
    </row>
    <row r="875" spans="20:20" ht="13.2">
      <c r="T875" s="13"/>
    </row>
    <row r="876" spans="20:20" ht="13.2">
      <c r="T876" s="13"/>
    </row>
    <row r="877" spans="20:20" ht="13.2">
      <c r="T877" s="13"/>
    </row>
    <row r="878" spans="20:20" ht="13.2">
      <c r="T878" s="13"/>
    </row>
    <row r="879" spans="20:20" ht="13.2">
      <c r="T879" s="13"/>
    </row>
    <row r="880" spans="20:20" ht="13.2">
      <c r="T880" s="13"/>
    </row>
    <row r="881" spans="20:20" ht="13.2">
      <c r="T881" s="13"/>
    </row>
    <row r="882" spans="20:20" ht="13.2">
      <c r="T882" s="13"/>
    </row>
    <row r="883" spans="20:20" ht="13.2">
      <c r="T883" s="13"/>
    </row>
    <row r="884" spans="20:20" ht="13.2">
      <c r="T884" s="13"/>
    </row>
    <row r="885" spans="20:20" ht="13.2">
      <c r="T885" s="13"/>
    </row>
    <row r="886" spans="20:20" ht="13.2">
      <c r="T886" s="13"/>
    </row>
    <row r="887" spans="20:20" ht="13.2">
      <c r="T887" s="13"/>
    </row>
    <row r="888" spans="20:20" ht="13.2">
      <c r="T888" s="13"/>
    </row>
    <row r="889" spans="20:20" ht="13.2">
      <c r="T889" s="13"/>
    </row>
    <row r="890" spans="20:20" ht="13.2">
      <c r="T890" s="13"/>
    </row>
    <row r="891" spans="20:20" ht="13.2">
      <c r="T891" s="13"/>
    </row>
    <row r="892" spans="20:20" ht="13.2">
      <c r="T892" s="13"/>
    </row>
    <row r="893" spans="20:20" ht="13.2">
      <c r="T893" s="13"/>
    </row>
    <row r="894" spans="20:20" ht="13.2">
      <c r="T894" s="13"/>
    </row>
    <row r="895" spans="20:20" ht="13.2">
      <c r="T895" s="13"/>
    </row>
    <row r="896" spans="20:20" ht="13.2">
      <c r="T896" s="13"/>
    </row>
    <row r="897" spans="20:20" ht="13.2">
      <c r="T897" s="13"/>
    </row>
    <row r="898" spans="20:20" ht="13.2">
      <c r="T898" s="13"/>
    </row>
    <row r="899" spans="20:20" ht="13.2">
      <c r="T899" s="13"/>
    </row>
    <row r="900" spans="20:20" ht="13.2">
      <c r="T900" s="13"/>
    </row>
    <row r="901" spans="20:20" ht="13.2">
      <c r="T901" s="13"/>
    </row>
    <row r="902" spans="20:20" ht="13.2">
      <c r="T902" s="13"/>
    </row>
    <row r="903" spans="20:20" ht="13.2">
      <c r="T903" s="13"/>
    </row>
    <row r="904" spans="20:20" ht="13.2">
      <c r="T904" s="13"/>
    </row>
    <row r="905" spans="20:20" ht="13.2">
      <c r="T905" s="13"/>
    </row>
    <row r="906" spans="20:20" ht="13.2">
      <c r="T906" s="13"/>
    </row>
    <row r="907" spans="20:20" ht="13.2">
      <c r="T907" s="13"/>
    </row>
    <row r="908" spans="20:20" ht="13.2">
      <c r="T908" s="13"/>
    </row>
    <row r="909" spans="20:20" ht="13.2">
      <c r="T909" s="13"/>
    </row>
    <row r="910" spans="20:20" ht="13.2">
      <c r="T910" s="13"/>
    </row>
    <row r="911" spans="20:20" ht="13.2">
      <c r="T911" s="13"/>
    </row>
    <row r="912" spans="20:20" ht="13.2">
      <c r="T912" s="13"/>
    </row>
    <row r="913" spans="20:20" ht="13.2">
      <c r="T913" s="13"/>
    </row>
    <row r="914" spans="20:20" ht="13.2">
      <c r="T914" s="13"/>
    </row>
    <row r="915" spans="20:20" ht="13.2">
      <c r="T915" s="13"/>
    </row>
    <row r="916" spans="20:20" ht="13.2">
      <c r="T916" s="13"/>
    </row>
    <row r="917" spans="20:20" ht="13.2">
      <c r="T917" s="13"/>
    </row>
    <row r="918" spans="20:20" ht="13.2">
      <c r="T918" s="13"/>
    </row>
    <row r="919" spans="20:20" ht="13.2">
      <c r="T919" s="13"/>
    </row>
    <row r="920" spans="20:20" ht="13.2">
      <c r="T920" s="13"/>
    </row>
    <row r="921" spans="20:20" ht="13.2">
      <c r="T921" s="13"/>
    </row>
    <row r="922" spans="20:20" ht="13.2">
      <c r="T922" s="13"/>
    </row>
    <row r="923" spans="20:20" ht="13.2">
      <c r="T923" s="13"/>
    </row>
    <row r="924" spans="20:20" ht="13.2">
      <c r="T924" s="13"/>
    </row>
    <row r="925" spans="20:20" ht="13.2">
      <c r="T925" s="13"/>
    </row>
    <row r="926" spans="20:20" ht="13.2">
      <c r="T926" s="13"/>
    </row>
    <row r="927" spans="20:20" ht="13.2">
      <c r="T927" s="13"/>
    </row>
    <row r="928" spans="20:20" ht="13.2">
      <c r="T928" s="13"/>
    </row>
    <row r="929" spans="20:20" ht="13.2">
      <c r="T929" s="13"/>
    </row>
    <row r="930" spans="20:20" ht="13.2">
      <c r="T930" s="13"/>
    </row>
    <row r="931" spans="20:20" ht="13.2">
      <c r="T931" s="13"/>
    </row>
    <row r="932" spans="20:20" ht="13.2">
      <c r="T932" s="13"/>
    </row>
    <row r="933" spans="20:20" ht="13.2">
      <c r="T933" s="13"/>
    </row>
    <row r="934" spans="20:20" ht="13.2">
      <c r="T934" s="13"/>
    </row>
    <row r="935" spans="20:20" ht="13.2">
      <c r="T935" s="13"/>
    </row>
    <row r="936" spans="20:20" ht="13.2">
      <c r="T936" s="13"/>
    </row>
    <row r="937" spans="20:20" ht="13.2">
      <c r="T937" s="13"/>
    </row>
    <row r="938" spans="20:20" ht="13.2">
      <c r="T938" s="13"/>
    </row>
    <row r="939" spans="20:20" ht="13.2">
      <c r="T939" s="13"/>
    </row>
    <row r="940" spans="20:20" ht="13.2">
      <c r="T940" s="13"/>
    </row>
    <row r="941" spans="20:20" ht="13.2">
      <c r="T941" s="13"/>
    </row>
    <row r="942" spans="20:20" ht="13.2">
      <c r="T942" s="13"/>
    </row>
    <row r="943" spans="20:20" ht="13.2">
      <c r="T943" s="13"/>
    </row>
    <row r="944" spans="20:20" ht="13.2">
      <c r="T944" s="13"/>
    </row>
    <row r="945" spans="20:20" ht="13.2">
      <c r="T945" s="13"/>
    </row>
    <row r="946" spans="20:20" ht="13.2">
      <c r="T946" s="13"/>
    </row>
    <row r="947" spans="20:20" ht="13.2">
      <c r="T947" s="13"/>
    </row>
    <row r="948" spans="20:20" ht="13.2">
      <c r="T948" s="13"/>
    </row>
    <row r="949" spans="20:20" ht="13.2">
      <c r="T949" s="13"/>
    </row>
    <row r="950" spans="20:20" ht="13.2">
      <c r="T950" s="13"/>
    </row>
    <row r="951" spans="20:20" ht="13.2">
      <c r="T951" s="13"/>
    </row>
    <row r="952" spans="20:20" ht="13.2">
      <c r="T952" s="13"/>
    </row>
    <row r="953" spans="20:20" ht="13.2">
      <c r="T953" s="13"/>
    </row>
    <row r="954" spans="20:20" ht="13.2">
      <c r="T954" s="13"/>
    </row>
    <row r="955" spans="20:20" ht="13.2">
      <c r="T955" s="13"/>
    </row>
    <row r="956" spans="20:20" ht="13.2">
      <c r="T956" s="13"/>
    </row>
    <row r="957" spans="20:20" ht="13.2">
      <c r="T957" s="13"/>
    </row>
    <row r="958" spans="20:20" ht="13.2">
      <c r="T958" s="13"/>
    </row>
    <row r="959" spans="20:20" ht="13.2">
      <c r="T959" s="13"/>
    </row>
    <row r="960" spans="20:20" ht="13.2">
      <c r="T960" s="13"/>
    </row>
    <row r="961" spans="20:20" ht="13.2">
      <c r="T961" s="13"/>
    </row>
    <row r="962" spans="20:20" ht="13.2">
      <c r="T962" s="13"/>
    </row>
    <row r="963" spans="20:20" ht="13.2">
      <c r="T963" s="13"/>
    </row>
  </sheetData>
  <sheetProtection password="D2CD" sheet="1" objects="1" scenarios="1" sort="0" autoFilter="0"/>
  <autoFilter ref="A1:T963"/>
  <hyperlinks>
    <hyperlink ref="K2" r:id="rId1" location="afla"/>
    <hyperlink ref="O2" r:id="rId2"/>
    <hyperlink ref="K3" r:id="rId3" location="afla"/>
    <hyperlink ref="O3" r:id="rId4"/>
    <hyperlink ref="O4" r:id="rId5"/>
    <hyperlink ref="K5" r:id="rId6" location="afla"/>
    <hyperlink ref="O5" r:id="rId7"/>
    <hyperlink ref="K6" r:id="rId8" location="afla"/>
    <hyperlink ref="O6" r:id="rId9"/>
    <hyperlink ref="K7" r:id="rId10" location="afla"/>
    <hyperlink ref="O7" r:id="rId11"/>
    <hyperlink ref="K8" r:id="rId12" location="afla"/>
    <hyperlink ref="O8" r:id="rId13"/>
    <hyperlink ref="K9" r:id="rId14" location="afla"/>
    <hyperlink ref="O9" r:id="rId15"/>
    <hyperlink ref="K10" r:id="rId16" location="afla"/>
    <hyperlink ref="O10" r:id="rId17"/>
    <hyperlink ref="K11" r:id="rId18" location="afla"/>
    <hyperlink ref="O11" r:id="rId19"/>
    <hyperlink ref="K12" r:id="rId20" location="afla"/>
    <hyperlink ref="O12" r:id="rId21"/>
    <hyperlink ref="K13" r:id="rId22" location="afla"/>
    <hyperlink ref="O13" r:id="rId23"/>
    <hyperlink ref="K14" r:id="rId24" location="afla"/>
    <hyperlink ref="O14" r:id="rId25"/>
    <hyperlink ref="K15" r:id="rId26" location="afla"/>
    <hyperlink ref="O15" r:id="rId27"/>
    <hyperlink ref="K16" r:id="rId28" location="afla"/>
    <hyperlink ref="O16" r:id="rId29"/>
    <hyperlink ref="K17" r:id="rId30" location="afla"/>
    <hyperlink ref="O17" r:id="rId31"/>
    <hyperlink ref="O18" r:id="rId32"/>
    <hyperlink ref="K19" r:id="rId33" location="afla"/>
    <hyperlink ref="O19" r:id="rId34"/>
    <hyperlink ref="K20" r:id="rId35" location="afla"/>
    <hyperlink ref="O20" r:id="rId36"/>
    <hyperlink ref="K21" r:id="rId37" location="afla"/>
    <hyperlink ref="O21" r:id="rId38"/>
    <hyperlink ref="K22" r:id="rId39" location="afla"/>
    <hyperlink ref="O22" r:id="rId40"/>
    <hyperlink ref="K23" r:id="rId41" location="afla"/>
    <hyperlink ref="O23" r:id="rId42"/>
    <hyperlink ref="K24" r:id="rId43" location="afla"/>
    <hyperlink ref="O24" r:id="rId44"/>
    <hyperlink ref="K25" r:id="rId45" location="afla"/>
    <hyperlink ref="O25" r:id="rId46"/>
    <hyperlink ref="K26" r:id="rId47" location="afla"/>
    <hyperlink ref="O26" r:id="rId48"/>
    <hyperlink ref="K27" r:id="rId49" location="afla"/>
    <hyperlink ref="O27" r:id="rId50"/>
    <hyperlink ref="O28" r:id="rId51"/>
    <hyperlink ref="O29" r:id="rId52"/>
    <hyperlink ref="O30" r:id="rId53"/>
    <hyperlink ref="O31" r:id="rId54"/>
    <hyperlink ref="O32" r:id="rId55"/>
    <hyperlink ref="O33" r:id="rId56"/>
    <hyperlink ref="O34" r:id="rId57"/>
    <hyperlink ref="O35" r:id="rId58"/>
    <hyperlink ref="O36" r:id="rId59"/>
    <hyperlink ref="O37" r:id="rId60"/>
    <hyperlink ref="O38" r:id="rId61"/>
    <hyperlink ref="O39" r:id="rId62"/>
    <hyperlink ref="O40" r:id="rId63"/>
    <hyperlink ref="O41" r:id="rId64"/>
    <hyperlink ref="O42" r:id="rId65"/>
    <hyperlink ref="O43" r:id="rId66"/>
    <hyperlink ref="O44" r:id="rId67"/>
    <hyperlink ref="O45" r:id="rId68"/>
    <hyperlink ref="O46" r:id="rId69"/>
    <hyperlink ref="O47" r:id="rId70"/>
    <hyperlink ref="O48" r:id="rId71"/>
    <hyperlink ref="O49" r:id="rId72"/>
    <hyperlink ref="O50" r:id="rId73"/>
    <hyperlink ref="O51" r:id="rId74"/>
    <hyperlink ref="K52" r:id="rId75"/>
    <hyperlink ref="O52" r:id="rId76"/>
    <hyperlink ref="K53" r:id="rId77"/>
    <hyperlink ref="O53" r:id="rId78"/>
    <hyperlink ref="K54" r:id="rId79"/>
    <hyperlink ref="K55" r:id="rId80"/>
    <hyperlink ref="O55" r:id="rId81"/>
    <hyperlink ref="K56" r:id="rId82"/>
    <hyperlink ref="O56" r:id="rId83"/>
    <hyperlink ref="K57" r:id="rId84"/>
    <hyperlink ref="O57" r:id="rId85"/>
    <hyperlink ref="K58" r:id="rId86"/>
    <hyperlink ref="O58" r:id="rId87"/>
    <hyperlink ref="K59" r:id="rId88"/>
    <hyperlink ref="O59" r:id="rId89"/>
    <hyperlink ref="K60" r:id="rId90"/>
    <hyperlink ref="O60" r:id="rId91"/>
    <hyperlink ref="K61" r:id="rId92"/>
    <hyperlink ref="O61" r:id="rId93"/>
    <hyperlink ref="K62" r:id="rId94"/>
    <hyperlink ref="O62" r:id="rId95"/>
    <hyperlink ref="K63" r:id="rId96"/>
    <hyperlink ref="O63" r:id="rId97"/>
    <hyperlink ref="K64" r:id="rId98"/>
    <hyperlink ref="K65" r:id="rId99"/>
    <hyperlink ref="K66" r:id="rId100"/>
    <hyperlink ref="K67" r:id="rId101"/>
    <hyperlink ref="K68" r:id="rId102"/>
    <hyperlink ref="O69" r:id="rId103"/>
    <hyperlink ref="O70" r:id="rId104"/>
    <hyperlink ref="O71" r:id="rId105"/>
    <hyperlink ref="O72" r:id="rId106"/>
    <hyperlink ref="O73" r:id="rId107"/>
    <hyperlink ref="O74" r:id="rId108"/>
    <hyperlink ref="O75" r:id="rId109"/>
    <hyperlink ref="O76" r:id="rId110"/>
    <hyperlink ref="O77" r:id="rId111"/>
    <hyperlink ref="O78" r:id="rId112"/>
    <hyperlink ref="O79" r:id="rId113"/>
    <hyperlink ref="O80" r:id="rId114"/>
    <hyperlink ref="O81" r:id="rId115"/>
    <hyperlink ref="O82" r:id="rId116"/>
    <hyperlink ref="O83" r:id="rId117"/>
    <hyperlink ref="O85" r:id="rId118"/>
    <hyperlink ref="O86" r:id="rId119"/>
    <hyperlink ref="O87" r:id="rId120"/>
    <hyperlink ref="K88" r:id="rId121"/>
    <hyperlink ref="O88" r:id="rId122"/>
    <hyperlink ref="O89" r:id="rId123"/>
    <hyperlink ref="O90" r:id="rId124"/>
    <hyperlink ref="O91" r:id="rId125"/>
    <hyperlink ref="O92" r:id="rId126"/>
    <hyperlink ref="O93" r:id="rId127"/>
    <hyperlink ref="O94" r:id="rId128"/>
    <hyperlink ref="O95" r:id="rId129"/>
    <hyperlink ref="O96" r:id="rId130"/>
    <hyperlink ref="O97" r:id="rId131"/>
    <hyperlink ref="O98" r:id="rId132"/>
    <hyperlink ref="O100" r:id="rId133"/>
    <hyperlink ref="O101" r:id="rId134"/>
    <hyperlink ref="O102" r:id="rId135"/>
    <hyperlink ref="O103" r:id="rId136"/>
    <hyperlink ref="O104" r:id="rId137"/>
    <hyperlink ref="O105" r:id="rId138"/>
    <hyperlink ref="O106" r:id="rId139"/>
    <hyperlink ref="O107" r:id="rId140"/>
    <hyperlink ref="O108" r:id="rId141"/>
    <hyperlink ref="O109" r:id="rId142"/>
    <hyperlink ref="O110" r:id="rId143"/>
    <hyperlink ref="O112" r:id="rId144"/>
    <hyperlink ref="O115" r:id="rId145"/>
    <hyperlink ref="O116" r:id="rId146"/>
    <hyperlink ref="O117" r:id="rId147"/>
    <hyperlink ref="O118" r:id="rId148"/>
    <hyperlink ref="O119" r:id="rId149"/>
    <hyperlink ref="O120" r:id="rId150"/>
    <hyperlink ref="O121" r:id="rId151"/>
    <hyperlink ref="O122" r:id="rId152"/>
    <hyperlink ref="O123" r:id="rId153"/>
    <hyperlink ref="O124" r:id="rId154"/>
    <hyperlink ref="O125" r:id="rId155"/>
    <hyperlink ref="O126" r:id="rId156"/>
    <hyperlink ref="O127" r:id="rId157"/>
    <hyperlink ref="O128" r:id="rId158"/>
    <hyperlink ref="O129" r:id="rId159"/>
    <hyperlink ref="O130" r:id="rId160"/>
    <hyperlink ref="O131" r:id="rId161"/>
    <hyperlink ref="O132" r:id="rId162"/>
    <hyperlink ref="O133" r:id="rId163"/>
    <hyperlink ref="O134" r:id="rId164"/>
    <hyperlink ref="O135" r:id="rId165"/>
    <hyperlink ref="O136" r:id="rId166"/>
    <hyperlink ref="O137" r:id="rId167"/>
    <hyperlink ref="O139" r:id="rId168"/>
    <hyperlink ref="O140" r:id="rId169"/>
    <hyperlink ref="O141" r:id="rId170"/>
    <hyperlink ref="O142" r:id="rId171"/>
    <hyperlink ref="O143" r:id="rId172"/>
    <hyperlink ref="O145" r:id="rId173"/>
    <hyperlink ref="O146" r:id="rId174"/>
    <hyperlink ref="O147" r:id="rId175"/>
    <hyperlink ref="O148" r:id="rId176"/>
    <hyperlink ref="O149" r:id="rId177"/>
    <hyperlink ref="O150" r:id="rId178"/>
    <hyperlink ref="O151" r:id="rId179"/>
    <hyperlink ref="O153" r:id="rId180"/>
    <hyperlink ref="O154" r:id="rId181"/>
    <hyperlink ref="O155" r:id="rId182"/>
    <hyperlink ref="O156" r:id="rId183"/>
    <hyperlink ref="O157" r:id="rId184"/>
    <hyperlink ref="O158" r:id="rId185"/>
    <hyperlink ref="O164" r:id="rId186"/>
    <hyperlink ref="O165" r:id="rId187"/>
    <hyperlink ref="O166" r:id="rId188"/>
    <hyperlink ref="O167" r:id="rId189"/>
    <hyperlink ref="O168" r:id="rId190"/>
    <hyperlink ref="O169" r:id="rId191"/>
    <hyperlink ref="O170" r:id="rId192"/>
    <hyperlink ref="O171" r:id="rId193"/>
    <hyperlink ref="O172" r:id="rId194"/>
    <hyperlink ref="O173" r:id="rId195"/>
    <hyperlink ref="O174" r:id="rId196"/>
    <hyperlink ref="O175" r:id="rId197"/>
    <hyperlink ref="O176" r:id="rId198"/>
    <hyperlink ref="O177" r:id="rId199"/>
    <hyperlink ref="O178" r:id="rId200"/>
    <hyperlink ref="O179" r:id="rId201"/>
    <hyperlink ref="O180" r:id="rId202"/>
    <hyperlink ref="O181" r:id="rId203"/>
    <hyperlink ref="O182" r:id="rId204"/>
    <hyperlink ref="O183" r:id="rId205"/>
    <hyperlink ref="O184" r:id="rId206"/>
    <hyperlink ref="O185" r:id="rId207"/>
    <hyperlink ref="O186" r:id="rId208"/>
    <hyperlink ref="O187" r:id="rId209"/>
    <hyperlink ref="O188" r:id="rId210"/>
    <hyperlink ref="O189" r:id="rId211"/>
    <hyperlink ref="O190" r:id="rId212"/>
    <hyperlink ref="O191" r:id="rId213"/>
    <hyperlink ref="O192" r:id="rId214"/>
    <hyperlink ref="O194" r:id="rId215"/>
    <hyperlink ref="O195" r:id="rId216"/>
    <hyperlink ref="O196" r:id="rId217"/>
    <hyperlink ref="O197" r:id="rId218"/>
    <hyperlink ref="O198" r:id="rId219"/>
    <hyperlink ref="O199" r:id="rId220"/>
    <hyperlink ref="O200" r:id="rId221"/>
    <hyperlink ref="O201" r:id="rId222"/>
    <hyperlink ref="O202" r:id="rId223"/>
    <hyperlink ref="O203" r:id="rId224"/>
    <hyperlink ref="O204" r:id="rId225"/>
    <hyperlink ref="O205" r:id="rId226"/>
    <hyperlink ref="O206" r:id="rId227"/>
    <hyperlink ref="O207" r:id="rId228"/>
    <hyperlink ref="O208" r:id="rId229"/>
    <hyperlink ref="O209" r:id="rId230"/>
    <hyperlink ref="O210" r:id="rId231"/>
    <hyperlink ref="O211" r:id="rId232"/>
    <hyperlink ref="O212" r:id="rId233"/>
    <hyperlink ref="O213" r:id="rId234"/>
    <hyperlink ref="O214" r:id="rId235"/>
    <hyperlink ref="O215" r:id="rId236"/>
    <hyperlink ref="O216" r:id="rId237"/>
    <hyperlink ref="O217" r:id="rId238"/>
    <hyperlink ref="O218" r:id="rId239"/>
    <hyperlink ref="O219" r:id="rId240"/>
    <hyperlink ref="O220" r:id="rId241"/>
    <hyperlink ref="O221" r:id="rId242"/>
    <hyperlink ref="O222" r:id="rId243"/>
    <hyperlink ref="O223" r:id="rId244"/>
    <hyperlink ref="O224" r:id="rId245"/>
    <hyperlink ref="O225" r:id="rId246"/>
    <hyperlink ref="O226" r:id="rId247"/>
    <hyperlink ref="O227" r:id="rId248"/>
    <hyperlink ref="O228" r:id="rId249"/>
    <hyperlink ref="O229" r:id="rId250"/>
    <hyperlink ref="O230" r:id="rId251"/>
    <hyperlink ref="O231" r:id="rId252"/>
    <hyperlink ref="O232" r:id="rId253"/>
    <hyperlink ref="O233" r:id="rId254"/>
    <hyperlink ref="O234" r:id="rId255"/>
    <hyperlink ref="O235" r:id="rId256"/>
    <hyperlink ref="O236" r:id="rId257"/>
    <hyperlink ref="O237" r:id="rId258"/>
    <hyperlink ref="O238" r:id="rId259"/>
    <hyperlink ref="O248" r:id="rId260"/>
    <hyperlink ref="O249" r:id="rId261"/>
    <hyperlink ref="O250" r:id="rId262"/>
    <hyperlink ref="O251" r:id="rId263"/>
    <hyperlink ref="O252" r:id="rId264"/>
    <hyperlink ref="K18" r:id="rId265" location="afla"/>
    <hyperlink ref="K4" r:id="rId266" location="afla"/>
    <hyperlink ref="K48" r:id="rId267"/>
    <hyperlink ref="K87" r:id="rId268"/>
    <hyperlink ref="K86" r:id="rId269"/>
    <hyperlink ref="K85" r:id="rId270"/>
    <hyperlink ref="K84" r:id="rId271"/>
    <hyperlink ref="K83" r:id="rId272"/>
    <hyperlink ref="K82" r:id="rId273"/>
    <hyperlink ref="K89" r:id="rId27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4"/>
  <sheetViews>
    <sheetView workbookViewId="0"/>
  </sheetViews>
  <sheetFormatPr defaultColWidth="14.44140625" defaultRowHeight="15.75" customHeight="1"/>
  <cols>
    <col min="1" max="1" width="43.88671875" style="93" customWidth="1"/>
    <col min="2" max="2" width="80.33203125" style="93" customWidth="1"/>
    <col min="3" max="3" width="52.33203125" style="93" customWidth="1"/>
  </cols>
  <sheetData>
    <row r="1" spans="1:3" s="53" customFormat="1" ht="15.75" customHeight="1">
      <c r="A1" s="93"/>
      <c r="B1" s="93"/>
      <c r="C1" s="93"/>
    </row>
    <row r="2" spans="1:3" s="53" customFormat="1" ht="15.75" customHeight="1">
      <c r="A2" s="93"/>
      <c r="B2" s="93"/>
      <c r="C2" s="93"/>
    </row>
    <row r="3" spans="1:3" s="53" customFormat="1" ht="15.75" customHeight="1">
      <c r="A3" s="93"/>
      <c r="B3" s="93"/>
      <c r="C3" s="93"/>
    </row>
    <row r="4" spans="1:3" s="53" customFormat="1" ht="15.75" customHeight="1">
      <c r="A4" s="93"/>
      <c r="B4" s="93"/>
      <c r="C4" s="93"/>
    </row>
    <row r="5" spans="1:3" ht="14.4">
      <c r="A5" s="90" t="s">
        <v>1</v>
      </c>
      <c r="B5" s="90" t="s">
        <v>14</v>
      </c>
      <c r="C5" s="90" t="s">
        <v>15</v>
      </c>
    </row>
    <row r="6" spans="1:3" ht="57.6">
      <c r="A6" s="384" t="s">
        <v>2160</v>
      </c>
      <c r="B6" s="84" t="s">
        <v>264</v>
      </c>
      <c r="C6" s="386" t="s">
        <v>27</v>
      </c>
    </row>
    <row r="7" spans="1:3" ht="43.2">
      <c r="A7" s="374"/>
      <c r="B7" s="84" t="s">
        <v>2381</v>
      </c>
      <c r="C7" s="374"/>
    </row>
    <row r="8" spans="1:3" ht="86.4">
      <c r="A8" s="374"/>
      <c r="B8" s="84" t="s">
        <v>35</v>
      </c>
      <c r="C8" s="374"/>
    </row>
    <row r="9" spans="1:3" ht="41.25" customHeight="1">
      <c r="A9" s="374"/>
      <c r="B9" s="84" t="s">
        <v>36</v>
      </c>
      <c r="C9" s="374"/>
    </row>
    <row r="10" spans="1:3" ht="15.75" customHeight="1">
      <c r="A10" s="374"/>
      <c r="B10" s="92" t="s">
        <v>276</v>
      </c>
      <c r="C10" s="374"/>
    </row>
    <row r="11" spans="1:3" ht="43.2">
      <c r="A11" s="374"/>
      <c r="B11" s="84" t="s">
        <v>2355</v>
      </c>
      <c r="C11" s="374"/>
    </row>
    <row r="12" spans="1:3" ht="15.75" customHeight="1">
      <c r="A12" s="374"/>
      <c r="B12" s="92" t="s">
        <v>40</v>
      </c>
      <c r="C12" s="374"/>
    </row>
    <row r="13" spans="1:3" ht="15.75" customHeight="1">
      <c r="A13" s="384" t="s">
        <v>2161</v>
      </c>
      <c r="B13" s="88" t="s">
        <v>279</v>
      </c>
      <c r="C13" s="385" t="s">
        <v>46</v>
      </c>
    </row>
    <row r="14" spans="1:3" ht="15.75" customHeight="1">
      <c r="A14" s="374"/>
      <c r="B14" s="88" t="s">
        <v>48</v>
      </c>
      <c r="C14" s="374"/>
    </row>
    <row r="15" spans="1:3" ht="15.75" customHeight="1">
      <c r="A15" s="374"/>
      <c r="B15" s="88" t="s">
        <v>52</v>
      </c>
      <c r="C15" s="374"/>
    </row>
    <row r="16" spans="1:3" ht="15.75" customHeight="1">
      <c r="A16" s="384" t="s">
        <v>2162</v>
      </c>
      <c r="B16" s="87" t="s">
        <v>54</v>
      </c>
      <c r="C16" s="385" t="s">
        <v>55</v>
      </c>
    </row>
    <row r="17" spans="1:3" ht="15.75" customHeight="1">
      <c r="A17" s="374"/>
      <c r="B17" s="88" t="s">
        <v>2125</v>
      </c>
      <c r="C17" s="374"/>
    </row>
    <row r="18" spans="1:3" ht="15.75" customHeight="1">
      <c r="A18" s="374"/>
      <c r="B18" s="88" t="s">
        <v>56</v>
      </c>
      <c r="C18" s="374"/>
    </row>
    <row r="19" spans="1:3" ht="15.75" customHeight="1">
      <c r="A19" s="374"/>
      <c r="B19" s="88" t="s">
        <v>57</v>
      </c>
      <c r="C19" s="374"/>
    </row>
    <row r="20" spans="1:3" ht="15.75" customHeight="1">
      <c r="A20" s="374"/>
      <c r="B20" s="88" t="s">
        <v>58</v>
      </c>
      <c r="C20" s="374"/>
    </row>
    <row r="21" spans="1:3" ht="15.75" customHeight="1">
      <c r="A21" s="374"/>
      <c r="B21" s="88" t="s">
        <v>59</v>
      </c>
      <c r="C21" s="374"/>
    </row>
    <row r="22" spans="1:3" ht="15.75" customHeight="1">
      <c r="A22" s="374"/>
      <c r="B22" s="88" t="s">
        <v>61</v>
      </c>
      <c r="C22" s="374"/>
    </row>
    <row r="23" spans="1:3" ht="15.75" customHeight="1">
      <c r="A23" s="374"/>
      <c r="B23" s="88" t="s">
        <v>62</v>
      </c>
      <c r="C23" s="374"/>
    </row>
    <row r="24" spans="1:3" ht="24.75" customHeight="1">
      <c r="A24" s="384" t="s">
        <v>2163</v>
      </c>
      <c r="B24" s="87" t="s">
        <v>2377</v>
      </c>
      <c r="C24" s="385" t="s">
        <v>63</v>
      </c>
    </row>
    <row r="25" spans="1:3" ht="36" customHeight="1">
      <c r="A25" s="374"/>
      <c r="B25" s="87" t="s">
        <v>64</v>
      </c>
      <c r="C25" s="374"/>
    </row>
    <row r="26" spans="1:3" ht="75.75" customHeight="1">
      <c r="A26" s="374"/>
      <c r="B26" s="87" t="s">
        <v>65</v>
      </c>
      <c r="C26" s="374"/>
    </row>
    <row r="27" spans="1:3" ht="58.5" customHeight="1">
      <c r="A27" s="374"/>
      <c r="B27" s="87" t="s">
        <v>66</v>
      </c>
      <c r="C27" s="374"/>
    </row>
    <row r="28" spans="1:3" ht="31.5" customHeight="1">
      <c r="A28" s="90" t="s">
        <v>2171</v>
      </c>
      <c r="B28" s="87" t="s">
        <v>2379</v>
      </c>
      <c r="C28" s="257"/>
    </row>
    <row r="29" spans="1:3" ht="28.8">
      <c r="A29" s="384" t="s">
        <v>2172</v>
      </c>
      <c r="B29" s="87" t="s">
        <v>69</v>
      </c>
      <c r="C29" s="373" t="s">
        <v>81</v>
      </c>
    </row>
    <row r="30" spans="1:3" ht="15.75" customHeight="1">
      <c r="A30" s="374"/>
      <c r="B30" s="87" t="s">
        <v>294</v>
      </c>
      <c r="C30" s="374"/>
    </row>
    <row r="31" spans="1:3" ht="15.75" customHeight="1">
      <c r="A31" s="374"/>
      <c r="B31" s="87" t="s">
        <v>296</v>
      </c>
      <c r="C31" s="374"/>
    </row>
    <row r="32" spans="1:3" ht="14.4">
      <c r="A32" s="384" t="s">
        <v>2173</v>
      </c>
      <c r="B32" s="87" t="s">
        <v>297</v>
      </c>
      <c r="C32" s="373" t="s">
        <v>81</v>
      </c>
    </row>
    <row r="33" spans="1:3" ht="14.4">
      <c r="A33" s="374"/>
      <c r="B33" s="87" t="s">
        <v>72</v>
      </c>
      <c r="C33" s="374"/>
    </row>
    <row r="34" spans="1:3" ht="15.75" customHeight="1">
      <c r="A34" s="374"/>
      <c r="B34" s="87" t="s">
        <v>73</v>
      </c>
      <c r="C34" s="374"/>
    </row>
    <row r="35" spans="1:3" ht="15.75" customHeight="1">
      <c r="A35" s="384" t="s">
        <v>2164</v>
      </c>
      <c r="B35" s="88" t="s">
        <v>74</v>
      </c>
      <c r="C35" s="373" t="s">
        <v>301</v>
      </c>
    </row>
    <row r="36" spans="1:3" ht="28.8">
      <c r="A36" s="374"/>
      <c r="B36" s="87" t="s">
        <v>304</v>
      </c>
      <c r="C36" s="374"/>
    </row>
    <row r="37" spans="1:3" ht="72">
      <c r="A37" s="384" t="s">
        <v>2165</v>
      </c>
      <c r="B37" s="87" t="s">
        <v>2382</v>
      </c>
      <c r="C37" s="373" t="s">
        <v>81</v>
      </c>
    </row>
    <row r="38" spans="1:3" ht="43.2">
      <c r="A38" s="374"/>
      <c r="B38" s="87" t="s">
        <v>84</v>
      </c>
      <c r="C38" s="374"/>
    </row>
    <row r="39" spans="1:3" ht="14.4">
      <c r="A39" s="374"/>
      <c r="B39" s="87" t="s">
        <v>85</v>
      </c>
      <c r="C39" s="374"/>
    </row>
    <row r="40" spans="1:3" ht="28.8">
      <c r="A40" s="374"/>
      <c r="B40" s="87" t="s">
        <v>87</v>
      </c>
      <c r="C40" s="374"/>
    </row>
    <row r="41" spans="1:3" ht="28.8">
      <c r="A41" s="374"/>
      <c r="B41" s="87" t="s">
        <v>88</v>
      </c>
      <c r="C41" s="374"/>
    </row>
    <row r="42" spans="1:3" ht="28.8">
      <c r="A42" s="255" t="s">
        <v>2166</v>
      </c>
      <c r="B42" s="87" t="s">
        <v>90</v>
      </c>
      <c r="C42" s="257" t="s">
        <v>91</v>
      </c>
    </row>
    <row r="43" spans="1:3" s="53" customFormat="1" ht="14.4">
      <c r="A43" s="384" t="s">
        <v>2174</v>
      </c>
      <c r="B43" s="88" t="s">
        <v>117</v>
      </c>
      <c r="C43" s="385" t="s">
        <v>121</v>
      </c>
    </row>
    <row r="44" spans="1:3" s="53" customFormat="1" ht="28.8">
      <c r="A44" s="374"/>
      <c r="B44" s="87" t="s">
        <v>123</v>
      </c>
      <c r="C44" s="374"/>
    </row>
    <row r="45" spans="1:3" s="53" customFormat="1" ht="43.2">
      <c r="A45" s="374"/>
      <c r="B45" s="87" t="s">
        <v>127</v>
      </c>
      <c r="C45" s="374"/>
    </row>
    <row r="46" spans="1:3" s="53" customFormat="1" ht="28.8">
      <c r="A46" s="374"/>
      <c r="B46" s="87" t="s">
        <v>128</v>
      </c>
      <c r="C46" s="374"/>
    </row>
    <row r="47" spans="1:3" s="53" customFormat="1" ht="14.4">
      <c r="A47" s="374"/>
      <c r="B47" s="87" t="s">
        <v>130</v>
      </c>
      <c r="C47" s="374"/>
    </row>
    <row r="48" spans="1:3" ht="14.4">
      <c r="A48" s="384" t="s">
        <v>2167</v>
      </c>
      <c r="B48" s="87" t="s">
        <v>95</v>
      </c>
      <c r="C48" s="373" t="s">
        <v>313</v>
      </c>
    </row>
    <row r="49" spans="1:3" ht="28.8">
      <c r="A49" s="374"/>
      <c r="B49" s="84" t="s">
        <v>102</v>
      </c>
      <c r="C49" s="374"/>
    </row>
    <row r="50" spans="1:3" ht="14.4">
      <c r="A50" s="374"/>
      <c r="B50" s="258" t="s">
        <v>105</v>
      </c>
      <c r="C50" s="374"/>
    </row>
    <row r="51" spans="1:3" ht="14.4">
      <c r="A51" s="374"/>
      <c r="B51" s="258" t="s">
        <v>110</v>
      </c>
      <c r="C51" s="374"/>
    </row>
    <row r="52" spans="1:3" ht="14.4">
      <c r="A52" s="384" t="s">
        <v>2168</v>
      </c>
      <c r="B52" s="88" t="s">
        <v>135</v>
      </c>
      <c r="C52" s="373" t="s">
        <v>136</v>
      </c>
    </row>
    <row r="53" spans="1:3" ht="28.8">
      <c r="A53" s="374"/>
      <c r="B53" s="87" t="s">
        <v>139</v>
      </c>
      <c r="C53" s="374"/>
    </row>
    <row r="54" spans="1:3" ht="43.2">
      <c r="A54" s="374"/>
      <c r="B54" s="87" t="s">
        <v>141</v>
      </c>
      <c r="C54" s="374"/>
    </row>
    <row r="55" spans="1:3" ht="28.8">
      <c r="A55" s="374"/>
      <c r="B55" s="87" t="s">
        <v>142</v>
      </c>
      <c r="C55" s="374"/>
    </row>
    <row r="56" spans="1:3" ht="57.6">
      <c r="A56" s="374"/>
      <c r="B56" s="87" t="s">
        <v>144</v>
      </c>
      <c r="C56" s="374"/>
    </row>
    <row r="57" spans="1:3" ht="14.4">
      <c r="A57" s="374"/>
      <c r="B57" s="88" t="s">
        <v>146</v>
      </c>
      <c r="C57" s="374"/>
    </row>
    <row r="58" spans="1:3" ht="14.4">
      <c r="A58" s="374"/>
      <c r="B58" s="88" t="s">
        <v>148</v>
      </c>
      <c r="C58" s="374"/>
    </row>
    <row r="59" spans="1:3" ht="14.4">
      <c r="A59" s="374"/>
      <c r="B59" s="88" t="s">
        <v>150</v>
      </c>
      <c r="C59" s="374"/>
    </row>
    <row r="60" spans="1:3" ht="28.8">
      <c r="A60" s="256" t="s">
        <v>2169</v>
      </c>
      <c r="B60" s="88" t="s">
        <v>318</v>
      </c>
    </row>
    <row r="61" spans="1:3" ht="28.8">
      <c r="A61" s="90" t="s">
        <v>2170</v>
      </c>
      <c r="B61" s="88" t="s">
        <v>319</v>
      </c>
    </row>
    <row r="62" spans="1:3" ht="28.8">
      <c r="A62" s="264" t="s">
        <v>2175</v>
      </c>
      <c r="B62" s="88" t="s">
        <v>323</v>
      </c>
    </row>
    <row r="63" spans="1:3" ht="28.8">
      <c r="A63" s="264" t="s">
        <v>2176</v>
      </c>
      <c r="B63" s="88" t="s">
        <v>324</v>
      </c>
    </row>
    <row r="64" spans="1:3" ht="28.8">
      <c r="A64" s="264" t="s">
        <v>2177</v>
      </c>
      <c r="B64" s="88" t="s">
        <v>325</v>
      </c>
    </row>
    <row r="65" spans="1:2" ht="28.8">
      <c r="A65" s="264" t="s">
        <v>2178</v>
      </c>
      <c r="B65" s="88" t="s">
        <v>326</v>
      </c>
    </row>
    <row r="66" spans="1:2" ht="28.8">
      <c r="A66" s="264" t="s">
        <v>2179</v>
      </c>
      <c r="B66" s="88" t="s">
        <v>327</v>
      </c>
    </row>
    <row r="67" spans="1:2" ht="14.4">
      <c r="A67" s="259"/>
    </row>
    <row r="68" spans="1:2" ht="14.4">
      <c r="A68" s="259"/>
    </row>
    <row r="69" spans="1:2" ht="14.4">
      <c r="A69" s="259"/>
    </row>
    <row r="70" spans="1:2" ht="14.4">
      <c r="A70" s="259"/>
    </row>
    <row r="71" spans="1:2" ht="14.4">
      <c r="A71" s="259"/>
    </row>
    <row r="72" spans="1:2" ht="14.4">
      <c r="A72" s="259"/>
    </row>
    <row r="73" spans="1:2" ht="14.4">
      <c r="A73" s="259"/>
    </row>
    <row r="74" spans="1:2" ht="14.4">
      <c r="A74" s="259"/>
    </row>
    <row r="75" spans="1:2" ht="14.4">
      <c r="A75" s="259"/>
    </row>
    <row r="76" spans="1:2" ht="14.4">
      <c r="A76" s="259"/>
    </row>
    <row r="77" spans="1:2" ht="14.4">
      <c r="A77" s="259"/>
    </row>
    <row r="78" spans="1:2" ht="14.4">
      <c r="A78" s="259"/>
    </row>
    <row r="79" spans="1:2" ht="14.4">
      <c r="A79" s="259"/>
    </row>
    <row r="80" spans="1:2" ht="14.4">
      <c r="A80" s="259"/>
    </row>
    <row r="81" spans="1:1" ht="14.4">
      <c r="A81" s="259"/>
    </row>
    <row r="82" spans="1:1" ht="14.4">
      <c r="A82" s="259"/>
    </row>
    <row r="83" spans="1:1" ht="14.4">
      <c r="A83" s="259"/>
    </row>
    <row r="84" spans="1:1" ht="14.4">
      <c r="A84" s="259"/>
    </row>
    <row r="85" spans="1:1" ht="14.4">
      <c r="A85" s="259"/>
    </row>
    <row r="86" spans="1:1" ht="14.4">
      <c r="A86" s="259"/>
    </row>
    <row r="87" spans="1:1" ht="14.4">
      <c r="A87" s="259"/>
    </row>
    <row r="88" spans="1:1" ht="14.4">
      <c r="A88" s="259"/>
    </row>
    <row r="89" spans="1:1" ht="14.4">
      <c r="A89" s="259"/>
    </row>
    <row r="90" spans="1:1" ht="14.4">
      <c r="A90" s="259"/>
    </row>
    <row r="91" spans="1:1" ht="14.4">
      <c r="A91" s="259"/>
    </row>
    <row r="92" spans="1:1" ht="14.4">
      <c r="A92" s="259"/>
    </row>
    <row r="93" spans="1:1" ht="14.4">
      <c r="A93" s="259"/>
    </row>
    <row r="94" spans="1:1" ht="14.4">
      <c r="A94" s="259"/>
    </row>
    <row r="95" spans="1:1" ht="14.4">
      <c r="A95" s="259"/>
    </row>
    <row r="96" spans="1:1" ht="14.4">
      <c r="A96" s="259"/>
    </row>
    <row r="97" spans="1:1" ht="14.4">
      <c r="A97" s="259"/>
    </row>
    <row r="98" spans="1:1" ht="14.4">
      <c r="A98" s="259"/>
    </row>
    <row r="99" spans="1:1" ht="14.4">
      <c r="A99" s="259"/>
    </row>
    <row r="100" spans="1:1" ht="14.4">
      <c r="A100" s="259"/>
    </row>
    <row r="101" spans="1:1" ht="14.4">
      <c r="A101" s="259"/>
    </row>
    <row r="102" spans="1:1" ht="14.4">
      <c r="A102" s="259"/>
    </row>
    <row r="103" spans="1:1" ht="14.4">
      <c r="A103" s="259"/>
    </row>
    <row r="104" spans="1:1" ht="14.4">
      <c r="A104" s="259"/>
    </row>
    <row r="105" spans="1:1" ht="14.4">
      <c r="A105" s="259"/>
    </row>
    <row r="106" spans="1:1" ht="14.4">
      <c r="A106" s="259"/>
    </row>
    <row r="107" spans="1:1" ht="14.4">
      <c r="A107" s="259"/>
    </row>
    <row r="108" spans="1:1" ht="14.4">
      <c r="A108" s="259"/>
    </row>
    <row r="109" spans="1:1" ht="14.4">
      <c r="A109" s="259"/>
    </row>
    <row r="110" spans="1:1" ht="14.4">
      <c r="A110" s="259"/>
    </row>
    <row r="111" spans="1:1" ht="14.4">
      <c r="A111" s="259"/>
    </row>
    <row r="112" spans="1:1" ht="14.4">
      <c r="A112" s="259"/>
    </row>
    <row r="113" spans="1:1" ht="14.4">
      <c r="A113" s="259"/>
    </row>
    <row r="114" spans="1:1" ht="14.4">
      <c r="A114" s="259"/>
    </row>
    <row r="115" spans="1:1" ht="14.4">
      <c r="A115" s="259"/>
    </row>
    <row r="116" spans="1:1" ht="14.4">
      <c r="A116" s="259"/>
    </row>
    <row r="117" spans="1:1" ht="14.4">
      <c r="A117" s="259"/>
    </row>
    <row r="118" spans="1:1" ht="14.4">
      <c r="A118" s="259"/>
    </row>
    <row r="119" spans="1:1" ht="14.4">
      <c r="A119" s="259"/>
    </row>
    <row r="120" spans="1:1" ht="14.4">
      <c r="A120" s="259"/>
    </row>
    <row r="121" spans="1:1" ht="14.4">
      <c r="A121" s="259"/>
    </row>
    <row r="122" spans="1:1" ht="14.4">
      <c r="A122" s="259"/>
    </row>
    <row r="123" spans="1:1" ht="14.4">
      <c r="A123" s="259"/>
    </row>
    <row r="124" spans="1:1" ht="14.4">
      <c r="A124" s="259"/>
    </row>
    <row r="125" spans="1:1" ht="14.4">
      <c r="A125" s="259"/>
    </row>
    <row r="126" spans="1:1" ht="14.4">
      <c r="A126" s="259"/>
    </row>
    <row r="127" spans="1:1" ht="14.4">
      <c r="A127" s="259"/>
    </row>
    <row r="128" spans="1:1" ht="14.4">
      <c r="A128" s="259"/>
    </row>
    <row r="129" spans="1:1" ht="14.4">
      <c r="A129" s="259"/>
    </row>
    <row r="130" spans="1:1" ht="14.4">
      <c r="A130" s="259"/>
    </row>
    <row r="131" spans="1:1" ht="14.4">
      <c r="A131" s="259"/>
    </row>
    <row r="132" spans="1:1" ht="14.4">
      <c r="A132" s="259"/>
    </row>
    <row r="133" spans="1:1" ht="14.4">
      <c r="A133" s="259"/>
    </row>
    <row r="134" spans="1:1" ht="14.4">
      <c r="A134" s="259"/>
    </row>
    <row r="135" spans="1:1" ht="14.4">
      <c r="A135" s="259"/>
    </row>
    <row r="136" spans="1:1" ht="14.4">
      <c r="A136" s="259"/>
    </row>
    <row r="137" spans="1:1" ht="14.4">
      <c r="A137" s="259"/>
    </row>
    <row r="138" spans="1:1" ht="14.4">
      <c r="A138" s="259"/>
    </row>
    <row r="139" spans="1:1" ht="14.4">
      <c r="A139" s="259"/>
    </row>
    <row r="140" spans="1:1" ht="14.4">
      <c r="A140" s="259"/>
    </row>
    <row r="141" spans="1:1" ht="14.4">
      <c r="A141" s="259"/>
    </row>
    <row r="142" spans="1:1" ht="14.4">
      <c r="A142" s="259"/>
    </row>
    <row r="143" spans="1:1" ht="14.4">
      <c r="A143" s="259"/>
    </row>
    <row r="144" spans="1:1" ht="14.4">
      <c r="A144" s="259"/>
    </row>
    <row r="145" spans="1:1" ht="14.4">
      <c r="A145" s="259"/>
    </row>
    <row r="146" spans="1:1" ht="14.4">
      <c r="A146" s="259"/>
    </row>
    <row r="147" spans="1:1" ht="14.4">
      <c r="A147" s="259"/>
    </row>
    <row r="148" spans="1:1" ht="14.4">
      <c r="A148" s="259"/>
    </row>
    <row r="149" spans="1:1" ht="14.4">
      <c r="A149" s="259"/>
    </row>
    <row r="150" spans="1:1" ht="14.4">
      <c r="A150" s="259"/>
    </row>
    <row r="151" spans="1:1" ht="14.4">
      <c r="A151" s="259"/>
    </row>
    <row r="152" spans="1:1" ht="14.4">
      <c r="A152" s="259"/>
    </row>
    <row r="153" spans="1:1" ht="14.4">
      <c r="A153" s="259"/>
    </row>
    <row r="154" spans="1:1" ht="14.4">
      <c r="A154" s="259"/>
    </row>
    <row r="155" spans="1:1" ht="14.4">
      <c r="A155" s="259"/>
    </row>
    <row r="156" spans="1:1" ht="14.4">
      <c r="A156" s="259"/>
    </row>
    <row r="157" spans="1:1" ht="14.4">
      <c r="A157" s="259"/>
    </row>
    <row r="158" spans="1:1" ht="14.4">
      <c r="A158" s="259"/>
    </row>
    <row r="159" spans="1:1" ht="14.4">
      <c r="A159" s="259"/>
    </row>
    <row r="160" spans="1:1" ht="14.4">
      <c r="A160" s="259"/>
    </row>
    <row r="161" spans="1:1" ht="14.4">
      <c r="A161" s="259"/>
    </row>
    <row r="162" spans="1:1" ht="14.4">
      <c r="A162" s="259"/>
    </row>
    <row r="163" spans="1:1" ht="14.4">
      <c r="A163" s="259"/>
    </row>
    <row r="164" spans="1:1" ht="14.4">
      <c r="A164" s="259"/>
    </row>
    <row r="165" spans="1:1" ht="14.4">
      <c r="A165" s="259"/>
    </row>
    <row r="166" spans="1:1" ht="14.4">
      <c r="A166" s="259"/>
    </row>
    <row r="167" spans="1:1" ht="14.4">
      <c r="A167" s="259"/>
    </row>
    <row r="168" spans="1:1" ht="14.4">
      <c r="A168" s="259"/>
    </row>
    <row r="169" spans="1:1" ht="14.4">
      <c r="A169" s="259"/>
    </row>
    <row r="170" spans="1:1" ht="14.4">
      <c r="A170" s="259"/>
    </row>
    <row r="171" spans="1:1" ht="14.4">
      <c r="A171" s="259"/>
    </row>
    <row r="172" spans="1:1" ht="14.4">
      <c r="A172" s="259"/>
    </row>
    <row r="173" spans="1:1" ht="14.4">
      <c r="A173" s="259"/>
    </row>
    <row r="174" spans="1:1" ht="14.4">
      <c r="A174" s="259"/>
    </row>
    <row r="175" spans="1:1" ht="14.4">
      <c r="A175" s="259"/>
    </row>
    <row r="176" spans="1:1" ht="14.4">
      <c r="A176" s="259"/>
    </row>
    <row r="177" spans="1:1" ht="14.4">
      <c r="A177" s="259"/>
    </row>
    <row r="178" spans="1:1" ht="14.4">
      <c r="A178" s="259"/>
    </row>
    <row r="179" spans="1:1" ht="14.4">
      <c r="A179" s="259"/>
    </row>
    <row r="180" spans="1:1" ht="14.4">
      <c r="A180" s="259"/>
    </row>
    <row r="181" spans="1:1" ht="14.4">
      <c r="A181" s="259"/>
    </row>
    <row r="182" spans="1:1" ht="14.4">
      <c r="A182" s="259"/>
    </row>
    <row r="183" spans="1:1" ht="14.4">
      <c r="A183" s="259"/>
    </row>
    <row r="184" spans="1:1" ht="14.4">
      <c r="A184" s="259"/>
    </row>
    <row r="185" spans="1:1" ht="14.4">
      <c r="A185" s="259"/>
    </row>
    <row r="186" spans="1:1" ht="14.4">
      <c r="A186" s="259"/>
    </row>
    <row r="187" spans="1:1" ht="14.4">
      <c r="A187" s="259"/>
    </row>
    <row r="188" spans="1:1" ht="14.4">
      <c r="A188" s="259"/>
    </row>
    <row r="189" spans="1:1" ht="14.4">
      <c r="A189" s="259"/>
    </row>
    <row r="190" spans="1:1" ht="14.4">
      <c r="A190" s="259"/>
    </row>
    <row r="191" spans="1:1" ht="14.4">
      <c r="A191" s="259"/>
    </row>
    <row r="192" spans="1:1" ht="14.4">
      <c r="A192" s="259"/>
    </row>
    <row r="193" spans="1:1" ht="14.4">
      <c r="A193" s="259"/>
    </row>
    <row r="194" spans="1:1" ht="14.4">
      <c r="A194" s="259"/>
    </row>
    <row r="195" spans="1:1" ht="14.4">
      <c r="A195" s="259"/>
    </row>
    <row r="196" spans="1:1" ht="14.4">
      <c r="A196" s="259"/>
    </row>
    <row r="197" spans="1:1" ht="14.4">
      <c r="A197" s="259"/>
    </row>
    <row r="198" spans="1:1" ht="14.4">
      <c r="A198" s="259"/>
    </row>
    <row r="199" spans="1:1" ht="14.4">
      <c r="A199" s="259"/>
    </row>
    <row r="200" spans="1:1" ht="14.4">
      <c r="A200" s="259"/>
    </row>
    <row r="201" spans="1:1" ht="14.4">
      <c r="A201" s="259"/>
    </row>
    <row r="202" spans="1:1" ht="14.4">
      <c r="A202" s="259"/>
    </row>
    <row r="203" spans="1:1" ht="14.4">
      <c r="A203" s="259"/>
    </row>
    <row r="204" spans="1:1" ht="14.4">
      <c r="A204" s="259"/>
    </row>
    <row r="205" spans="1:1" ht="14.4">
      <c r="A205" s="259"/>
    </row>
    <row r="206" spans="1:1" ht="14.4">
      <c r="A206" s="259"/>
    </row>
    <row r="207" spans="1:1" ht="14.4">
      <c r="A207" s="259"/>
    </row>
    <row r="208" spans="1:1" ht="14.4">
      <c r="A208" s="259"/>
    </row>
    <row r="209" spans="1:1" ht="14.4">
      <c r="A209" s="259"/>
    </row>
    <row r="210" spans="1:1" ht="14.4">
      <c r="A210" s="259"/>
    </row>
    <row r="211" spans="1:1" ht="14.4">
      <c r="A211" s="259"/>
    </row>
    <row r="212" spans="1:1" ht="14.4">
      <c r="A212" s="259"/>
    </row>
    <row r="213" spans="1:1" ht="14.4">
      <c r="A213" s="259"/>
    </row>
    <row r="214" spans="1:1" ht="14.4">
      <c r="A214" s="259"/>
    </row>
    <row r="215" spans="1:1" ht="14.4">
      <c r="A215" s="259"/>
    </row>
    <row r="216" spans="1:1" ht="14.4">
      <c r="A216" s="259"/>
    </row>
    <row r="217" spans="1:1" ht="14.4">
      <c r="A217" s="259"/>
    </row>
    <row r="218" spans="1:1" ht="14.4">
      <c r="A218" s="259"/>
    </row>
    <row r="219" spans="1:1" ht="14.4">
      <c r="A219" s="259"/>
    </row>
    <row r="220" spans="1:1" ht="14.4">
      <c r="A220" s="259"/>
    </row>
    <row r="221" spans="1:1" ht="14.4">
      <c r="A221" s="259"/>
    </row>
    <row r="222" spans="1:1" ht="14.4">
      <c r="A222" s="259"/>
    </row>
    <row r="223" spans="1:1" ht="14.4">
      <c r="A223" s="259"/>
    </row>
    <row r="224" spans="1:1" ht="14.4">
      <c r="A224" s="259"/>
    </row>
    <row r="225" spans="1:1" ht="14.4">
      <c r="A225" s="259"/>
    </row>
    <row r="226" spans="1:1" ht="14.4">
      <c r="A226" s="259"/>
    </row>
    <row r="227" spans="1:1" ht="14.4">
      <c r="A227" s="259"/>
    </row>
    <row r="228" spans="1:1" ht="14.4">
      <c r="A228" s="259"/>
    </row>
    <row r="229" spans="1:1" ht="14.4">
      <c r="A229" s="259"/>
    </row>
    <row r="230" spans="1:1" ht="14.4">
      <c r="A230" s="259"/>
    </row>
    <row r="231" spans="1:1" ht="14.4">
      <c r="A231" s="259"/>
    </row>
    <row r="232" spans="1:1" ht="14.4">
      <c r="A232" s="259"/>
    </row>
    <row r="233" spans="1:1" ht="14.4">
      <c r="A233" s="259"/>
    </row>
    <row r="234" spans="1:1" ht="14.4">
      <c r="A234" s="259"/>
    </row>
    <row r="235" spans="1:1" ht="14.4">
      <c r="A235" s="259"/>
    </row>
    <row r="236" spans="1:1" ht="14.4">
      <c r="A236" s="259"/>
    </row>
    <row r="237" spans="1:1" ht="14.4">
      <c r="A237" s="259"/>
    </row>
    <row r="238" spans="1:1" ht="14.4">
      <c r="A238" s="259"/>
    </row>
    <row r="239" spans="1:1" ht="14.4">
      <c r="A239" s="259"/>
    </row>
    <row r="240" spans="1:1" ht="14.4">
      <c r="A240" s="259"/>
    </row>
    <row r="241" spans="1:1" ht="14.4">
      <c r="A241" s="259"/>
    </row>
    <row r="242" spans="1:1" ht="14.4">
      <c r="A242" s="259"/>
    </row>
    <row r="243" spans="1:1" ht="14.4">
      <c r="A243" s="259"/>
    </row>
    <row r="244" spans="1:1" ht="14.4">
      <c r="A244" s="259"/>
    </row>
    <row r="245" spans="1:1" ht="14.4">
      <c r="A245" s="259"/>
    </row>
    <row r="246" spans="1:1" ht="14.4">
      <c r="A246" s="259"/>
    </row>
    <row r="247" spans="1:1" ht="14.4">
      <c r="A247" s="259"/>
    </row>
    <row r="248" spans="1:1" ht="14.4">
      <c r="A248" s="259"/>
    </row>
    <row r="249" spans="1:1" ht="14.4">
      <c r="A249" s="259"/>
    </row>
    <row r="250" spans="1:1" ht="14.4">
      <c r="A250" s="259"/>
    </row>
    <row r="251" spans="1:1" ht="14.4">
      <c r="A251" s="259"/>
    </row>
    <row r="252" spans="1:1" ht="14.4">
      <c r="A252" s="259"/>
    </row>
    <row r="253" spans="1:1" ht="14.4">
      <c r="A253" s="259"/>
    </row>
    <row r="254" spans="1:1" ht="14.4">
      <c r="A254" s="259"/>
    </row>
    <row r="255" spans="1:1" ht="14.4">
      <c r="A255" s="259"/>
    </row>
    <row r="256" spans="1:1" ht="14.4">
      <c r="A256" s="259"/>
    </row>
    <row r="257" spans="1:1" ht="14.4">
      <c r="A257" s="259"/>
    </row>
    <row r="258" spans="1:1" ht="14.4">
      <c r="A258" s="259"/>
    </row>
    <row r="259" spans="1:1" ht="14.4">
      <c r="A259" s="259"/>
    </row>
    <row r="260" spans="1:1" ht="14.4">
      <c r="A260" s="259"/>
    </row>
    <row r="261" spans="1:1" ht="14.4">
      <c r="A261" s="259"/>
    </row>
    <row r="262" spans="1:1" ht="14.4">
      <c r="A262" s="259"/>
    </row>
    <row r="263" spans="1:1" ht="14.4">
      <c r="A263" s="259"/>
    </row>
    <row r="264" spans="1:1" ht="14.4">
      <c r="A264" s="259"/>
    </row>
    <row r="265" spans="1:1" ht="14.4">
      <c r="A265" s="259"/>
    </row>
    <row r="266" spans="1:1" ht="14.4">
      <c r="A266" s="259"/>
    </row>
    <row r="267" spans="1:1" ht="14.4">
      <c r="A267" s="259"/>
    </row>
    <row r="268" spans="1:1" ht="14.4">
      <c r="A268" s="259"/>
    </row>
    <row r="269" spans="1:1" ht="14.4">
      <c r="A269" s="259"/>
    </row>
    <row r="270" spans="1:1" ht="14.4">
      <c r="A270" s="259"/>
    </row>
    <row r="271" spans="1:1" ht="14.4">
      <c r="A271" s="259"/>
    </row>
    <row r="272" spans="1:1" ht="14.4">
      <c r="A272" s="259"/>
    </row>
    <row r="273" spans="1:1" ht="14.4">
      <c r="A273" s="259"/>
    </row>
    <row r="274" spans="1:1" ht="14.4">
      <c r="A274" s="259"/>
    </row>
    <row r="275" spans="1:1" ht="14.4">
      <c r="A275" s="259"/>
    </row>
    <row r="276" spans="1:1" ht="14.4">
      <c r="A276" s="259"/>
    </row>
    <row r="277" spans="1:1" ht="14.4">
      <c r="A277" s="259"/>
    </row>
    <row r="278" spans="1:1" ht="14.4">
      <c r="A278" s="259"/>
    </row>
    <row r="279" spans="1:1" ht="14.4">
      <c r="A279" s="259"/>
    </row>
    <row r="280" spans="1:1" ht="14.4">
      <c r="A280" s="259"/>
    </row>
    <row r="281" spans="1:1" ht="14.4">
      <c r="A281" s="259"/>
    </row>
    <row r="282" spans="1:1" ht="14.4">
      <c r="A282" s="259"/>
    </row>
    <row r="283" spans="1:1" ht="14.4">
      <c r="A283" s="259"/>
    </row>
    <row r="284" spans="1:1" ht="14.4">
      <c r="A284" s="259"/>
    </row>
    <row r="285" spans="1:1" ht="14.4">
      <c r="A285" s="259"/>
    </row>
    <row r="286" spans="1:1" ht="14.4">
      <c r="A286" s="259"/>
    </row>
    <row r="287" spans="1:1" ht="14.4">
      <c r="A287" s="259"/>
    </row>
    <row r="288" spans="1:1" ht="14.4">
      <c r="A288" s="259"/>
    </row>
    <row r="289" spans="1:1" ht="14.4">
      <c r="A289" s="259"/>
    </row>
    <row r="290" spans="1:1" ht="14.4">
      <c r="A290" s="259"/>
    </row>
    <row r="291" spans="1:1" ht="14.4">
      <c r="A291" s="259"/>
    </row>
    <row r="292" spans="1:1" ht="14.4">
      <c r="A292" s="259"/>
    </row>
    <row r="293" spans="1:1" ht="14.4">
      <c r="A293" s="259"/>
    </row>
    <row r="294" spans="1:1" ht="14.4">
      <c r="A294" s="259"/>
    </row>
    <row r="295" spans="1:1" ht="14.4">
      <c r="A295" s="259"/>
    </row>
    <row r="296" spans="1:1" ht="14.4">
      <c r="A296" s="259"/>
    </row>
    <row r="297" spans="1:1" ht="14.4">
      <c r="A297" s="259"/>
    </row>
    <row r="298" spans="1:1" ht="14.4">
      <c r="A298" s="259"/>
    </row>
    <row r="299" spans="1:1" ht="14.4">
      <c r="A299" s="259"/>
    </row>
    <row r="300" spans="1:1" ht="14.4">
      <c r="A300" s="259"/>
    </row>
    <row r="301" spans="1:1" ht="14.4">
      <c r="A301" s="259"/>
    </row>
    <row r="302" spans="1:1" ht="14.4">
      <c r="A302" s="259"/>
    </row>
    <row r="303" spans="1:1" ht="14.4">
      <c r="A303" s="259"/>
    </row>
    <row r="304" spans="1:1" ht="14.4">
      <c r="A304" s="259"/>
    </row>
    <row r="305" spans="1:1" ht="14.4">
      <c r="A305" s="259"/>
    </row>
    <row r="306" spans="1:1" ht="14.4">
      <c r="A306" s="259"/>
    </row>
    <row r="307" spans="1:1" ht="14.4">
      <c r="A307" s="259"/>
    </row>
    <row r="308" spans="1:1" ht="14.4">
      <c r="A308" s="259"/>
    </row>
    <row r="309" spans="1:1" ht="14.4">
      <c r="A309" s="259"/>
    </row>
    <row r="310" spans="1:1" ht="14.4">
      <c r="A310" s="259"/>
    </row>
    <row r="311" spans="1:1" ht="14.4">
      <c r="A311" s="259"/>
    </row>
    <row r="312" spans="1:1" ht="14.4">
      <c r="A312" s="259"/>
    </row>
    <row r="313" spans="1:1" ht="14.4">
      <c r="A313" s="259"/>
    </row>
    <row r="314" spans="1:1" ht="14.4">
      <c r="A314" s="259"/>
    </row>
    <row r="315" spans="1:1" ht="14.4">
      <c r="A315" s="259"/>
    </row>
    <row r="316" spans="1:1" ht="14.4">
      <c r="A316" s="259"/>
    </row>
    <row r="317" spans="1:1" ht="14.4">
      <c r="A317" s="259"/>
    </row>
    <row r="318" spans="1:1" ht="14.4">
      <c r="A318" s="259"/>
    </row>
    <row r="319" spans="1:1" ht="14.4">
      <c r="A319" s="259"/>
    </row>
    <row r="320" spans="1:1" ht="14.4">
      <c r="A320" s="259"/>
    </row>
    <row r="321" spans="1:1" ht="14.4">
      <c r="A321" s="259"/>
    </row>
    <row r="322" spans="1:1" ht="14.4">
      <c r="A322" s="259"/>
    </row>
    <row r="323" spans="1:1" ht="14.4">
      <c r="A323" s="259"/>
    </row>
    <row r="324" spans="1:1" ht="14.4">
      <c r="A324" s="259"/>
    </row>
    <row r="325" spans="1:1" ht="14.4">
      <c r="A325" s="259"/>
    </row>
    <row r="326" spans="1:1" ht="14.4">
      <c r="A326" s="259"/>
    </row>
    <row r="327" spans="1:1" ht="14.4">
      <c r="A327" s="259"/>
    </row>
    <row r="328" spans="1:1" ht="14.4">
      <c r="A328" s="259"/>
    </row>
    <row r="329" spans="1:1" ht="14.4">
      <c r="A329" s="259"/>
    </row>
    <row r="330" spans="1:1" ht="14.4">
      <c r="A330" s="259"/>
    </row>
    <row r="331" spans="1:1" ht="14.4">
      <c r="A331" s="259"/>
    </row>
    <row r="332" spans="1:1" ht="14.4">
      <c r="A332" s="259"/>
    </row>
    <row r="333" spans="1:1" ht="14.4">
      <c r="A333" s="259"/>
    </row>
    <row r="334" spans="1:1" ht="14.4">
      <c r="A334" s="259"/>
    </row>
    <row r="335" spans="1:1" ht="14.4">
      <c r="A335" s="259"/>
    </row>
    <row r="336" spans="1:1" ht="14.4">
      <c r="A336" s="259"/>
    </row>
    <row r="337" spans="1:1" ht="14.4">
      <c r="A337" s="259"/>
    </row>
    <row r="338" spans="1:1" ht="14.4">
      <c r="A338" s="259"/>
    </row>
    <row r="339" spans="1:1" ht="14.4">
      <c r="A339" s="259"/>
    </row>
    <row r="340" spans="1:1" ht="14.4">
      <c r="A340" s="259"/>
    </row>
    <row r="341" spans="1:1" ht="14.4">
      <c r="A341" s="259"/>
    </row>
    <row r="342" spans="1:1" ht="14.4">
      <c r="A342" s="259"/>
    </row>
    <row r="343" spans="1:1" ht="14.4">
      <c r="A343" s="259"/>
    </row>
    <row r="344" spans="1:1" ht="14.4">
      <c r="A344" s="259"/>
    </row>
    <row r="345" spans="1:1" ht="14.4">
      <c r="A345" s="259"/>
    </row>
    <row r="346" spans="1:1" ht="14.4">
      <c r="A346" s="259"/>
    </row>
    <row r="347" spans="1:1" ht="14.4">
      <c r="A347" s="259"/>
    </row>
    <row r="348" spans="1:1" ht="14.4">
      <c r="A348" s="259"/>
    </row>
    <row r="349" spans="1:1" ht="14.4">
      <c r="A349" s="259"/>
    </row>
    <row r="350" spans="1:1" ht="14.4">
      <c r="A350" s="259"/>
    </row>
    <row r="351" spans="1:1" ht="14.4">
      <c r="A351" s="259"/>
    </row>
    <row r="352" spans="1:1" ht="14.4">
      <c r="A352" s="259"/>
    </row>
    <row r="353" spans="1:1" ht="14.4">
      <c r="A353" s="259"/>
    </row>
    <row r="354" spans="1:1" ht="14.4">
      <c r="A354" s="259"/>
    </row>
    <row r="355" spans="1:1" ht="14.4">
      <c r="A355" s="259"/>
    </row>
    <row r="356" spans="1:1" ht="14.4">
      <c r="A356" s="259"/>
    </row>
    <row r="357" spans="1:1" ht="14.4">
      <c r="A357" s="259"/>
    </row>
    <row r="358" spans="1:1" ht="14.4">
      <c r="A358" s="259"/>
    </row>
    <row r="359" spans="1:1" ht="14.4">
      <c r="A359" s="259"/>
    </row>
    <row r="360" spans="1:1" ht="14.4">
      <c r="A360" s="259"/>
    </row>
    <row r="361" spans="1:1" ht="14.4">
      <c r="A361" s="259"/>
    </row>
    <row r="362" spans="1:1" ht="14.4">
      <c r="A362" s="259"/>
    </row>
    <row r="363" spans="1:1" ht="14.4">
      <c r="A363" s="259"/>
    </row>
    <row r="364" spans="1:1" ht="14.4">
      <c r="A364" s="259"/>
    </row>
    <row r="365" spans="1:1" ht="14.4">
      <c r="A365" s="259"/>
    </row>
    <row r="366" spans="1:1" ht="14.4">
      <c r="A366" s="259"/>
    </row>
    <row r="367" spans="1:1" ht="14.4">
      <c r="A367" s="259"/>
    </row>
    <row r="368" spans="1:1" ht="14.4">
      <c r="A368" s="259"/>
    </row>
    <row r="369" spans="1:1" ht="14.4">
      <c r="A369" s="259"/>
    </row>
    <row r="370" spans="1:1" ht="14.4">
      <c r="A370" s="259"/>
    </row>
    <row r="371" spans="1:1" ht="14.4">
      <c r="A371" s="259"/>
    </row>
    <row r="372" spans="1:1" ht="14.4">
      <c r="A372" s="259"/>
    </row>
    <row r="373" spans="1:1" ht="14.4">
      <c r="A373" s="259"/>
    </row>
    <row r="374" spans="1:1" ht="14.4">
      <c r="A374" s="259"/>
    </row>
    <row r="375" spans="1:1" ht="14.4">
      <c r="A375" s="259"/>
    </row>
    <row r="376" spans="1:1" ht="14.4">
      <c r="A376" s="259"/>
    </row>
    <row r="377" spans="1:1" ht="14.4">
      <c r="A377" s="259"/>
    </row>
    <row r="378" spans="1:1" ht="14.4">
      <c r="A378" s="259"/>
    </row>
    <row r="379" spans="1:1" ht="14.4">
      <c r="A379" s="259"/>
    </row>
    <row r="380" spans="1:1" ht="14.4">
      <c r="A380" s="259"/>
    </row>
    <row r="381" spans="1:1" ht="14.4">
      <c r="A381" s="259"/>
    </row>
    <row r="382" spans="1:1" ht="14.4">
      <c r="A382" s="259"/>
    </row>
    <row r="383" spans="1:1" ht="14.4">
      <c r="A383" s="259"/>
    </row>
    <row r="384" spans="1:1" ht="14.4">
      <c r="A384" s="259"/>
    </row>
    <row r="385" spans="1:1" ht="14.4">
      <c r="A385" s="259"/>
    </row>
    <row r="386" spans="1:1" ht="14.4">
      <c r="A386" s="259"/>
    </row>
    <row r="387" spans="1:1" ht="14.4">
      <c r="A387" s="259"/>
    </row>
    <row r="388" spans="1:1" ht="14.4">
      <c r="A388" s="259"/>
    </row>
    <row r="389" spans="1:1" ht="14.4">
      <c r="A389" s="259"/>
    </row>
    <row r="390" spans="1:1" ht="14.4">
      <c r="A390" s="259"/>
    </row>
    <row r="391" spans="1:1" ht="14.4">
      <c r="A391" s="259"/>
    </row>
    <row r="392" spans="1:1" ht="14.4">
      <c r="A392" s="259"/>
    </row>
    <row r="393" spans="1:1" ht="14.4">
      <c r="A393" s="259"/>
    </row>
    <row r="394" spans="1:1" ht="14.4">
      <c r="A394" s="259"/>
    </row>
    <row r="395" spans="1:1" ht="14.4">
      <c r="A395" s="259"/>
    </row>
    <row r="396" spans="1:1" ht="14.4">
      <c r="A396" s="259"/>
    </row>
    <row r="397" spans="1:1" ht="14.4">
      <c r="A397" s="259"/>
    </row>
    <row r="398" spans="1:1" ht="14.4">
      <c r="A398" s="259"/>
    </row>
    <row r="399" spans="1:1" ht="14.4">
      <c r="A399" s="259"/>
    </row>
    <row r="400" spans="1:1" ht="14.4">
      <c r="A400" s="259"/>
    </row>
    <row r="401" spans="1:1" ht="14.4">
      <c r="A401" s="259"/>
    </row>
    <row r="402" spans="1:1" ht="14.4">
      <c r="A402" s="259"/>
    </row>
    <row r="403" spans="1:1" ht="14.4">
      <c r="A403" s="259"/>
    </row>
    <row r="404" spans="1:1" ht="14.4">
      <c r="A404" s="259"/>
    </row>
    <row r="405" spans="1:1" ht="14.4">
      <c r="A405" s="259"/>
    </row>
    <row r="406" spans="1:1" ht="14.4">
      <c r="A406" s="259"/>
    </row>
    <row r="407" spans="1:1" ht="14.4">
      <c r="A407" s="259"/>
    </row>
    <row r="408" spans="1:1" ht="14.4">
      <c r="A408" s="259"/>
    </row>
    <row r="409" spans="1:1" ht="14.4">
      <c r="A409" s="259"/>
    </row>
    <row r="410" spans="1:1" ht="14.4">
      <c r="A410" s="259"/>
    </row>
    <row r="411" spans="1:1" ht="14.4">
      <c r="A411" s="259"/>
    </row>
    <row r="412" spans="1:1" ht="14.4">
      <c r="A412" s="259"/>
    </row>
    <row r="413" spans="1:1" ht="14.4">
      <c r="A413" s="259"/>
    </row>
    <row r="414" spans="1:1" ht="14.4">
      <c r="A414" s="259"/>
    </row>
    <row r="415" spans="1:1" ht="14.4">
      <c r="A415" s="259"/>
    </row>
    <row r="416" spans="1:1" ht="14.4">
      <c r="A416" s="259"/>
    </row>
    <row r="417" spans="1:1" ht="14.4">
      <c r="A417" s="259"/>
    </row>
    <row r="418" spans="1:1" ht="14.4">
      <c r="A418" s="259"/>
    </row>
    <row r="419" spans="1:1" ht="14.4">
      <c r="A419" s="259"/>
    </row>
    <row r="420" spans="1:1" ht="14.4">
      <c r="A420" s="259"/>
    </row>
    <row r="421" spans="1:1" ht="14.4">
      <c r="A421" s="259"/>
    </row>
    <row r="422" spans="1:1" ht="14.4">
      <c r="A422" s="259"/>
    </row>
    <row r="423" spans="1:1" ht="14.4">
      <c r="A423" s="259"/>
    </row>
    <row r="424" spans="1:1" ht="14.4">
      <c r="A424" s="259"/>
    </row>
    <row r="425" spans="1:1" ht="14.4">
      <c r="A425" s="259"/>
    </row>
    <row r="426" spans="1:1" ht="14.4">
      <c r="A426" s="259"/>
    </row>
    <row r="427" spans="1:1" ht="14.4">
      <c r="A427" s="259"/>
    </row>
    <row r="428" spans="1:1" ht="14.4">
      <c r="A428" s="259"/>
    </row>
    <row r="429" spans="1:1" ht="14.4">
      <c r="A429" s="259"/>
    </row>
    <row r="430" spans="1:1" ht="14.4">
      <c r="A430" s="259"/>
    </row>
    <row r="431" spans="1:1" ht="14.4">
      <c r="A431" s="259"/>
    </row>
    <row r="432" spans="1:1" ht="14.4">
      <c r="A432" s="259"/>
    </row>
    <row r="433" spans="1:1" ht="14.4">
      <c r="A433" s="259"/>
    </row>
    <row r="434" spans="1:1" ht="14.4">
      <c r="A434" s="259"/>
    </row>
    <row r="435" spans="1:1" ht="14.4">
      <c r="A435" s="259"/>
    </row>
    <row r="436" spans="1:1" ht="14.4">
      <c r="A436" s="259"/>
    </row>
    <row r="437" spans="1:1" ht="14.4">
      <c r="A437" s="259"/>
    </row>
    <row r="438" spans="1:1" ht="14.4">
      <c r="A438" s="259"/>
    </row>
    <row r="439" spans="1:1" ht="14.4">
      <c r="A439" s="259"/>
    </row>
    <row r="440" spans="1:1" ht="14.4">
      <c r="A440" s="259"/>
    </row>
    <row r="441" spans="1:1" ht="14.4">
      <c r="A441" s="259"/>
    </row>
    <row r="442" spans="1:1" ht="14.4">
      <c r="A442" s="259"/>
    </row>
    <row r="443" spans="1:1" ht="14.4">
      <c r="A443" s="259"/>
    </row>
    <row r="444" spans="1:1" ht="14.4">
      <c r="A444" s="259"/>
    </row>
    <row r="445" spans="1:1" ht="14.4">
      <c r="A445" s="259"/>
    </row>
    <row r="446" spans="1:1" ht="14.4">
      <c r="A446" s="259"/>
    </row>
    <row r="447" spans="1:1" ht="14.4">
      <c r="A447" s="259"/>
    </row>
    <row r="448" spans="1:1" ht="14.4">
      <c r="A448" s="259"/>
    </row>
    <row r="449" spans="1:1" ht="14.4">
      <c r="A449" s="259"/>
    </row>
    <row r="450" spans="1:1" ht="14.4">
      <c r="A450" s="259"/>
    </row>
    <row r="451" spans="1:1" ht="14.4">
      <c r="A451" s="259"/>
    </row>
    <row r="452" spans="1:1" ht="14.4">
      <c r="A452" s="259"/>
    </row>
    <row r="453" spans="1:1" ht="14.4">
      <c r="A453" s="259"/>
    </row>
    <row r="454" spans="1:1" ht="14.4">
      <c r="A454" s="259"/>
    </row>
    <row r="455" spans="1:1" ht="14.4">
      <c r="A455" s="259"/>
    </row>
    <row r="456" spans="1:1" ht="14.4">
      <c r="A456" s="259"/>
    </row>
    <row r="457" spans="1:1" ht="14.4">
      <c r="A457" s="259"/>
    </row>
    <row r="458" spans="1:1" ht="14.4">
      <c r="A458" s="259"/>
    </row>
    <row r="459" spans="1:1" ht="14.4">
      <c r="A459" s="259"/>
    </row>
    <row r="460" spans="1:1" ht="14.4">
      <c r="A460" s="259"/>
    </row>
    <row r="461" spans="1:1" ht="14.4">
      <c r="A461" s="259"/>
    </row>
    <row r="462" spans="1:1" ht="14.4">
      <c r="A462" s="259"/>
    </row>
    <row r="463" spans="1:1" ht="14.4">
      <c r="A463" s="259"/>
    </row>
    <row r="464" spans="1:1" ht="14.4">
      <c r="A464" s="259"/>
    </row>
    <row r="465" spans="1:1" ht="14.4">
      <c r="A465" s="259"/>
    </row>
    <row r="466" spans="1:1" ht="14.4">
      <c r="A466" s="259"/>
    </row>
    <row r="467" spans="1:1" ht="14.4">
      <c r="A467" s="259"/>
    </row>
    <row r="468" spans="1:1" ht="14.4">
      <c r="A468" s="259"/>
    </row>
    <row r="469" spans="1:1" ht="14.4">
      <c r="A469" s="259"/>
    </row>
    <row r="470" spans="1:1" ht="14.4">
      <c r="A470" s="259"/>
    </row>
    <row r="471" spans="1:1" ht="14.4">
      <c r="A471" s="259"/>
    </row>
    <row r="472" spans="1:1" ht="14.4">
      <c r="A472" s="259"/>
    </row>
    <row r="473" spans="1:1" ht="14.4">
      <c r="A473" s="259"/>
    </row>
    <row r="474" spans="1:1" ht="14.4">
      <c r="A474" s="259"/>
    </row>
    <row r="475" spans="1:1" ht="14.4">
      <c r="A475" s="259"/>
    </row>
    <row r="476" spans="1:1" ht="14.4">
      <c r="A476" s="259"/>
    </row>
    <row r="477" spans="1:1" ht="14.4">
      <c r="A477" s="259"/>
    </row>
    <row r="478" spans="1:1" ht="14.4">
      <c r="A478" s="259"/>
    </row>
    <row r="479" spans="1:1" ht="14.4">
      <c r="A479" s="259"/>
    </row>
    <row r="480" spans="1:1" ht="14.4">
      <c r="A480" s="259"/>
    </row>
    <row r="481" spans="1:1" ht="14.4">
      <c r="A481" s="259"/>
    </row>
    <row r="482" spans="1:1" ht="14.4">
      <c r="A482" s="259"/>
    </row>
    <row r="483" spans="1:1" ht="14.4">
      <c r="A483" s="259"/>
    </row>
    <row r="484" spans="1:1" ht="14.4">
      <c r="A484" s="259"/>
    </row>
    <row r="485" spans="1:1" ht="14.4">
      <c r="A485" s="259"/>
    </row>
    <row r="486" spans="1:1" ht="14.4">
      <c r="A486" s="259"/>
    </row>
    <row r="487" spans="1:1" ht="14.4">
      <c r="A487" s="259"/>
    </row>
    <row r="488" spans="1:1" ht="14.4">
      <c r="A488" s="259"/>
    </row>
    <row r="489" spans="1:1" ht="14.4">
      <c r="A489" s="259"/>
    </row>
    <row r="490" spans="1:1" ht="14.4">
      <c r="A490" s="259"/>
    </row>
    <row r="491" spans="1:1" ht="14.4">
      <c r="A491" s="259"/>
    </row>
    <row r="492" spans="1:1" ht="14.4">
      <c r="A492" s="259"/>
    </row>
    <row r="493" spans="1:1" ht="14.4">
      <c r="A493" s="259"/>
    </row>
    <row r="494" spans="1:1" ht="14.4">
      <c r="A494" s="259"/>
    </row>
    <row r="495" spans="1:1" ht="14.4">
      <c r="A495" s="259"/>
    </row>
    <row r="496" spans="1:1" ht="14.4">
      <c r="A496" s="259"/>
    </row>
    <row r="497" spans="1:1" ht="14.4">
      <c r="A497" s="259"/>
    </row>
    <row r="498" spans="1:1" ht="14.4">
      <c r="A498" s="259"/>
    </row>
    <row r="499" spans="1:1" ht="14.4">
      <c r="A499" s="259"/>
    </row>
    <row r="500" spans="1:1" ht="14.4">
      <c r="A500" s="259"/>
    </row>
    <row r="501" spans="1:1" ht="14.4">
      <c r="A501" s="259"/>
    </row>
    <row r="502" spans="1:1" ht="14.4">
      <c r="A502" s="259"/>
    </row>
    <row r="503" spans="1:1" ht="14.4">
      <c r="A503" s="259"/>
    </row>
    <row r="504" spans="1:1" ht="14.4">
      <c r="A504" s="259"/>
    </row>
    <row r="505" spans="1:1" ht="14.4">
      <c r="A505" s="259"/>
    </row>
    <row r="506" spans="1:1" ht="14.4">
      <c r="A506" s="259"/>
    </row>
    <row r="507" spans="1:1" ht="14.4">
      <c r="A507" s="259"/>
    </row>
    <row r="508" spans="1:1" ht="14.4">
      <c r="A508" s="259"/>
    </row>
    <row r="509" spans="1:1" ht="14.4">
      <c r="A509" s="259"/>
    </row>
    <row r="510" spans="1:1" ht="14.4">
      <c r="A510" s="259"/>
    </row>
    <row r="511" spans="1:1" ht="14.4">
      <c r="A511" s="259"/>
    </row>
    <row r="512" spans="1:1" ht="14.4">
      <c r="A512" s="259"/>
    </row>
    <row r="513" spans="1:1" ht="14.4">
      <c r="A513" s="259"/>
    </row>
    <row r="514" spans="1:1" ht="14.4">
      <c r="A514" s="259"/>
    </row>
    <row r="515" spans="1:1" ht="14.4">
      <c r="A515" s="259"/>
    </row>
    <row r="516" spans="1:1" ht="14.4">
      <c r="A516" s="259"/>
    </row>
    <row r="517" spans="1:1" ht="14.4">
      <c r="A517" s="259"/>
    </row>
    <row r="518" spans="1:1" ht="14.4">
      <c r="A518" s="259"/>
    </row>
    <row r="519" spans="1:1" ht="14.4">
      <c r="A519" s="259"/>
    </row>
    <row r="520" spans="1:1" ht="14.4">
      <c r="A520" s="259"/>
    </row>
    <row r="521" spans="1:1" ht="14.4">
      <c r="A521" s="259"/>
    </row>
    <row r="522" spans="1:1" ht="14.4">
      <c r="A522" s="259"/>
    </row>
    <row r="523" spans="1:1" ht="14.4">
      <c r="A523" s="259"/>
    </row>
    <row r="524" spans="1:1" ht="14.4">
      <c r="A524" s="259"/>
    </row>
    <row r="525" spans="1:1" ht="14.4">
      <c r="A525" s="259"/>
    </row>
    <row r="526" spans="1:1" ht="14.4">
      <c r="A526" s="259"/>
    </row>
    <row r="527" spans="1:1" ht="14.4">
      <c r="A527" s="259"/>
    </row>
    <row r="528" spans="1:1" ht="14.4">
      <c r="A528" s="259"/>
    </row>
    <row r="529" spans="1:1" ht="14.4">
      <c r="A529" s="259"/>
    </row>
    <row r="530" spans="1:1" ht="14.4">
      <c r="A530" s="259"/>
    </row>
    <row r="531" spans="1:1" ht="14.4">
      <c r="A531" s="259"/>
    </row>
    <row r="532" spans="1:1" ht="14.4">
      <c r="A532" s="259"/>
    </row>
    <row r="533" spans="1:1" ht="14.4">
      <c r="A533" s="259"/>
    </row>
    <row r="534" spans="1:1" ht="14.4">
      <c r="A534" s="259"/>
    </row>
    <row r="535" spans="1:1" ht="14.4">
      <c r="A535" s="259"/>
    </row>
    <row r="536" spans="1:1" ht="14.4">
      <c r="A536" s="259"/>
    </row>
    <row r="537" spans="1:1" ht="14.4">
      <c r="A537" s="259"/>
    </row>
    <row r="538" spans="1:1" ht="14.4">
      <c r="A538" s="259"/>
    </row>
    <row r="539" spans="1:1" ht="14.4">
      <c r="A539" s="259"/>
    </row>
    <row r="540" spans="1:1" ht="14.4">
      <c r="A540" s="259"/>
    </row>
    <row r="541" spans="1:1" ht="14.4">
      <c r="A541" s="259"/>
    </row>
    <row r="542" spans="1:1" ht="14.4">
      <c r="A542" s="259"/>
    </row>
    <row r="543" spans="1:1" ht="14.4">
      <c r="A543" s="259"/>
    </row>
    <row r="544" spans="1:1" ht="14.4">
      <c r="A544" s="259"/>
    </row>
    <row r="545" spans="1:1" ht="14.4">
      <c r="A545" s="259"/>
    </row>
    <row r="546" spans="1:1" ht="14.4">
      <c r="A546" s="259"/>
    </row>
    <row r="547" spans="1:1" ht="14.4">
      <c r="A547" s="259"/>
    </row>
    <row r="548" spans="1:1" ht="14.4">
      <c r="A548" s="259"/>
    </row>
    <row r="549" spans="1:1" ht="14.4">
      <c r="A549" s="259"/>
    </row>
    <row r="550" spans="1:1" ht="14.4">
      <c r="A550" s="259"/>
    </row>
    <row r="551" spans="1:1" ht="14.4">
      <c r="A551" s="259"/>
    </row>
    <row r="552" spans="1:1" ht="14.4">
      <c r="A552" s="259"/>
    </row>
    <row r="553" spans="1:1" ht="14.4">
      <c r="A553" s="259"/>
    </row>
    <row r="554" spans="1:1" ht="14.4">
      <c r="A554" s="259"/>
    </row>
    <row r="555" spans="1:1" ht="14.4">
      <c r="A555" s="259"/>
    </row>
    <row r="556" spans="1:1" ht="14.4">
      <c r="A556" s="259"/>
    </row>
    <row r="557" spans="1:1" ht="14.4">
      <c r="A557" s="259"/>
    </row>
    <row r="558" spans="1:1" ht="14.4">
      <c r="A558" s="259"/>
    </row>
    <row r="559" spans="1:1" ht="14.4">
      <c r="A559" s="259"/>
    </row>
    <row r="560" spans="1:1" ht="14.4">
      <c r="A560" s="259"/>
    </row>
    <row r="561" spans="1:1" ht="14.4">
      <c r="A561" s="259"/>
    </row>
    <row r="562" spans="1:1" ht="14.4">
      <c r="A562" s="259"/>
    </row>
    <row r="563" spans="1:1" ht="14.4">
      <c r="A563" s="259"/>
    </row>
    <row r="564" spans="1:1" ht="14.4">
      <c r="A564" s="259"/>
    </row>
    <row r="565" spans="1:1" ht="14.4">
      <c r="A565" s="259"/>
    </row>
    <row r="566" spans="1:1" ht="14.4">
      <c r="A566" s="259"/>
    </row>
    <row r="567" spans="1:1" ht="14.4">
      <c r="A567" s="259"/>
    </row>
    <row r="568" spans="1:1" ht="14.4">
      <c r="A568" s="259"/>
    </row>
    <row r="569" spans="1:1" ht="14.4">
      <c r="A569" s="259"/>
    </row>
    <row r="570" spans="1:1" ht="14.4">
      <c r="A570" s="259"/>
    </row>
    <row r="571" spans="1:1" ht="14.4">
      <c r="A571" s="259"/>
    </row>
    <row r="572" spans="1:1" ht="14.4">
      <c r="A572" s="259"/>
    </row>
    <row r="573" spans="1:1" ht="14.4">
      <c r="A573" s="259"/>
    </row>
    <row r="574" spans="1:1" ht="14.4">
      <c r="A574" s="259"/>
    </row>
    <row r="575" spans="1:1" ht="14.4">
      <c r="A575" s="259"/>
    </row>
    <row r="576" spans="1:1" ht="14.4">
      <c r="A576" s="259"/>
    </row>
    <row r="577" spans="1:1" ht="14.4">
      <c r="A577" s="259"/>
    </row>
    <row r="578" spans="1:1" ht="14.4">
      <c r="A578" s="259"/>
    </row>
    <row r="579" spans="1:1" ht="14.4">
      <c r="A579" s="259"/>
    </row>
    <row r="580" spans="1:1" ht="14.4">
      <c r="A580" s="259"/>
    </row>
    <row r="581" spans="1:1" ht="14.4">
      <c r="A581" s="259"/>
    </row>
    <row r="582" spans="1:1" ht="14.4">
      <c r="A582" s="259"/>
    </row>
    <row r="583" spans="1:1" ht="14.4">
      <c r="A583" s="259"/>
    </row>
    <row r="584" spans="1:1" ht="14.4">
      <c r="A584" s="259"/>
    </row>
    <row r="585" spans="1:1" ht="14.4">
      <c r="A585" s="259"/>
    </row>
    <row r="586" spans="1:1" ht="14.4">
      <c r="A586" s="259"/>
    </row>
    <row r="587" spans="1:1" ht="14.4">
      <c r="A587" s="259"/>
    </row>
    <row r="588" spans="1:1" ht="14.4">
      <c r="A588" s="259"/>
    </row>
    <row r="589" spans="1:1" ht="14.4">
      <c r="A589" s="259"/>
    </row>
    <row r="590" spans="1:1" ht="14.4">
      <c r="A590" s="259"/>
    </row>
    <row r="591" spans="1:1" ht="14.4">
      <c r="A591" s="259"/>
    </row>
    <row r="592" spans="1:1" ht="14.4">
      <c r="A592" s="259"/>
    </row>
    <row r="593" spans="1:1" ht="14.4">
      <c r="A593" s="259"/>
    </row>
    <row r="594" spans="1:1" ht="14.4">
      <c r="A594" s="259"/>
    </row>
    <row r="595" spans="1:1" ht="14.4">
      <c r="A595" s="259"/>
    </row>
    <row r="596" spans="1:1" ht="14.4">
      <c r="A596" s="259"/>
    </row>
    <row r="597" spans="1:1" ht="14.4">
      <c r="A597" s="259"/>
    </row>
    <row r="598" spans="1:1" ht="14.4">
      <c r="A598" s="259"/>
    </row>
    <row r="599" spans="1:1" ht="14.4">
      <c r="A599" s="259"/>
    </row>
    <row r="600" spans="1:1" ht="14.4">
      <c r="A600" s="259"/>
    </row>
    <row r="601" spans="1:1" ht="14.4">
      <c r="A601" s="259"/>
    </row>
    <row r="602" spans="1:1" ht="14.4">
      <c r="A602" s="259"/>
    </row>
    <row r="603" spans="1:1" ht="14.4">
      <c r="A603" s="259"/>
    </row>
    <row r="604" spans="1:1" ht="14.4">
      <c r="A604" s="259"/>
    </row>
    <row r="605" spans="1:1" ht="14.4">
      <c r="A605" s="259"/>
    </row>
    <row r="606" spans="1:1" ht="14.4">
      <c r="A606" s="259"/>
    </row>
    <row r="607" spans="1:1" ht="14.4">
      <c r="A607" s="259"/>
    </row>
    <row r="608" spans="1:1" ht="14.4">
      <c r="A608" s="259"/>
    </row>
    <row r="609" spans="1:1" ht="14.4">
      <c r="A609" s="259"/>
    </row>
    <row r="610" spans="1:1" ht="14.4">
      <c r="A610" s="259"/>
    </row>
    <row r="611" spans="1:1" ht="14.4">
      <c r="A611" s="259"/>
    </row>
    <row r="612" spans="1:1" ht="14.4">
      <c r="A612" s="259"/>
    </row>
    <row r="613" spans="1:1" ht="14.4">
      <c r="A613" s="259"/>
    </row>
    <row r="614" spans="1:1" ht="14.4">
      <c r="A614" s="259"/>
    </row>
    <row r="615" spans="1:1" ht="14.4">
      <c r="A615" s="259"/>
    </row>
    <row r="616" spans="1:1" ht="14.4">
      <c r="A616" s="259"/>
    </row>
    <row r="617" spans="1:1" ht="14.4">
      <c r="A617" s="259"/>
    </row>
    <row r="618" spans="1:1" ht="14.4">
      <c r="A618" s="259"/>
    </row>
    <row r="619" spans="1:1" ht="14.4">
      <c r="A619" s="259"/>
    </row>
    <row r="620" spans="1:1" ht="14.4">
      <c r="A620" s="259"/>
    </row>
    <row r="621" spans="1:1" ht="14.4">
      <c r="A621" s="259"/>
    </row>
    <row r="622" spans="1:1" ht="14.4">
      <c r="A622" s="259"/>
    </row>
    <row r="623" spans="1:1" ht="14.4">
      <c r="A623" s="259"/>
    </row>
    <row r="624" spans="1:1" ht="14.4">
      <c r="A624" s="259"/>
    </row>
    <row r="625" spans="1:1" ht="14.4">
      <c r="A625" s="259"/>
    </row>
    <row r="626" spans="1:1" ht="14.4">
      <c r="A626" s="259"/>
    </row>
    <row r="627" spans="1:1" ht="14.4">
      <c r="A627" s="259"/>
    </row>
    <row r="628" spans="1:1" ht="14.4">
      <c r="A628" s="259"/>
    </row>
    <row r="629" spans="1:1" ht="14.4">
      <c r="A629" s="259"/>
    </row>
    <row r="630" spans="1:1" ht="14.4">
      <c r="A630" s="259"/>
    </row>
    <row r="631" spans="1:1" ht="14.4">
      <c r="A631" s="259"/>
    </row>
    <row r="632" spans="1:1" ht="14.4">
      <c r="A632" s="259"/>
    </row>
    <row r="633" spans="1:1" ht="14.4">
      <c r="A633" s="259"/>
    </row>
    <row r="634" spans="1:1" ht="14.4">
      <c r="A634" s="259"/>
    </row>
    <row r="635" spans="1:1" ht="14.4">
      <c r="A635" s="259"/>
    </row>
    <row r="636" spans="1:1" ht="14.4">
      <c r="A636" s="259"/>
    </row>
    <row r="637" spans="1:1" ht="14.4">
      <c r="A637" s="259"/>
    </row>
    <row r="638" spans="1:1" ht="14.4">
      <c r="A638" s="259"/>
    </row>
    <row r="639" spans="1:1" ht="14.4">
      <c r="A639" s="259"/>
    </row>
    <row r="640" spans="1:1" ht="14.4">
      <c r="A640" s="259"/>
    </row>
    <row r="641" spans="1:1" ht="14.4">
      <c r="A641" s="259"/>
    </row>
    <row r="642" spans="1:1" ht="14.4">
      <c r="A642" s="259"/>
    </row>
    <row r="643" spans="1:1" ht="14.4">
      <c r="A643" s="259"/>
    </row>
    <row r="644" spans="1:1" ht="14.4">
      <c r="A644" s="259"/>
    </row>
    <row r="645" spans="1:1" ht="14.4">
      <c r="A645" s="259"/>
    </row>
    <row r="646" spans="1:1" ht="14.4">
      <c r="A646" s="259"/>
    </row>
    <row r="647" spans="1:1" ht="14.4">
      <c r="A647" s="259"/>
    </row>
    <row r="648" spans="1:1" ht="14.4">
      <c r="A648" s="259"/>
    </row>
    <row r="649" spans="1:1" ht="14.4">
      <c r="A649" s="259"/>
    </row>
    <row r="650" spans="1:1" ht="14.4">
      <c r="A650" s="259"/>
    </row>
    <row r="651" spans="1:1" ht="14.4">
      <c r="A651" s="259"/>
    </row>
    <row r="652" spans="1:1" ht="14.4">
      <c r="A652" s="259"/>
    </row>
    <row r="653" spans="1:1" ht="14.4">
      <c r="A653" s="259"/>
    </row>
    <row r="654" spans="1:1" ht="14.4">
      <c r="A654" s="259"/>
    </row>
    <row r="655" spans="1:1" ht="14.4">
      <c r="A655" s="259"/>
    </row>
    <row r="656" spans="1:1" ht="14.4">
      <c r="A656" s="259"/>
    </row>
    <row r="657" spans="1:1" ht="14.4">
      <c r="A657" s="259"/>
    </row>
    <row r="658" spans="1:1" ht="14.4">
      <c r="A658" s="259"/>
    </row>
    <row r="659" spans="1:1" ht="14.4">
      <c r="A659" s="259"/>
    </row>
    <row r="660" spans="1:1" ht="14.4">
      <c r="A660" s="259"/>
    </row>
    <row r="661" spans="1:1" ht="14.4">
      <c r="A661" s="259"/>
    </row>
    <row r="662" spans="1:1" ht="14.4">
      <c r="A662" s="259"/>
    </row>
    <row r="663" spans="1:1" ht="14.4">
      <c r="A663" s="259"/>
    </row>
    <row r="664" spans="1:1" ht="14.4">
      <c r="A664" s="259"/>
    </row>
    <row r="665" spans="1:1" ht="14.4">
      <c r="A665" s="259"/>
    </row>
    <row r="666" spans="1:1" ht="14.4">
      <c r="A666" s="259"/>
    </row>
    <row r="667" spans="1:1" ht="14.4">
      <c r="A667" s="259"/>
    </row>
    <row r="668" spans="1:1" ht="14.4">
      <c r="A668" s="259"/>
    </row>
    <row r="669" spans="1:1" ht="14.4">
      <c r="A669" s="259"/>
    </row>
    <row r="670" spans="1:1" ht="14.4">
      <c r="A670" s="259"/>
    </row>
    <row r="671" spans="1:1" ht="14.4">
      <c r="A671" s="259"/>
    </row>
    <row r="672" spans="1:1" ht="14.4">
      <c r="A672" s="259"/>
    </row>
    <row r="673" spans="1:1" ht="14.4">
      <c r="A673" s="259"/>
    </row>
    <row r="674" spans="1:1" ht="14.4">
      <c r="A674" s="259"/>
    </row>
    <row r="675" spans="1:1" ht="14.4">
      <c r="A675" s="259"/>
    </row>
    <row r="676" spans="1:1" ht="14.4">
      <c r="A676" s="259"/>
    </row>
    <row r="677" spans="1:1" ht="14.4">
      <c r="A677" s="259"/>
    </row>
    <row r="678" spans="1:1" ht="14.4">
      <c r="A678" s="259"/>
    </row>
    <row r="679" spans="1:1" ht="14.4">
      <c r="A679" s="259"/>
    </row>
    <row r="680" spans="1:1" ht="14.4">
      <c r="A680" s="259"/>
    </row>
    <row r="681" spans="1:1" ht="14.4">
      <c r="A681" s="259"/>
    </row>
    <row r="682" spans="1:1" ht="14.4">
      <c r="A682" s="259"/>
    </row>
    <row r="683" spans="1:1" ht="14.4">
      <c r="A683" s="259"/>
    </row>
    <row r="684" spans="1:1" ht="14.4">
      <c r="A684" s="259"/>
    </row>
    <row r="685" spans="1:1" ht="14.4">
      <c r="A685" s="259"/>
    </row>
    <row r="686" spans="1:1" ht="14.4">
      <c r="A686" s="259"/>
    </row>
    <row r="687" spans="1:1" ht="14.4">
      <c r="A687" s="259"/>
    </row>
    <row r="688" spans="1:1" ht="14.4">
      <c r="A688" s="259"/>
    </row>
    <row r="689" spans="1:1" ht="14.4">
      <c r="A689" s="259"/>
    </row>
    <row r="690" spans="1:1" ht="14.4">
      <c r="A690" s="259"/>
    </row>
    <row r="691" spans="1:1" ht="14.4">
      <c r="A691" s="259"/>
    </row>
    <row r="692" spans="1:1" ht="14.4">
      <c r="A692" s="259"/>
    </row>
    <row r="693" spans="1:1" ht="14.4">
      <c r="A693" s="259"/>
    </row>
    <row r="694" spans="1:1" ht="14.4">
      <c r="A694" s="259"/>
    </row>
    <row r="695" spans="1:1" ht="14.4">
      <c r="A695" s="259"/>
    </row>
    <row r="696" spans="1:1" ht="14.4">
      <c r="A696" s="259"/>
    </row>
    <row r="697" spans="1:1" ht="14.4">
      <c r="A697" s="259"/>
    </row>
    <row r="698" spans="1:1" ht="14.4">
      <c r="A698" s="259"/>
    </row>
    <row r="699" spans="1:1" ht="14.4">
      <c r="A699" s="259"/>
    </row>
    <row r="700" spans="1:1" ht="14.4">
      <c r="A700" s="259"/>
    </row>
    <row r="701" spans="1:1" ht="14.4">
      <c r="A701" s="259"/>
    </row>
    <row r="702" spans="1:1" ht="14.4">
      <c r="A702" s="259"/>
    </row>
    <row r="703" spans="1:1" ht="14.4">
      <c r="A703" s="259"/>
    </row>
    <row r="704" spans="1:1" ht="14.4">
      <c r="A704" s="259"/>
    </row>
    <row r="705" spans="1:1" ht="14.4">
      <c r="A705" s="259"/>
    </row>
    <row r="706" spans="1:1" ht="14.4">
      <c r="A706" s="259"/>
    </row>
    <row r="707" spans="1:1" ht="14.4">
      <c r="A707" s="259"/>
    </row>
    <row r="708" spans="1:1" ht="14.4">
      <c r="A708" s="259"/>
    </row>
    <row r="709" spans="1:1" ht="14.4">
      <c r="A709" s="259"/>
    </row>
    <row r="710" spans="1:1" ht="14.4">
      <c r="A710" s="259"/>
    </row>
    <row r="711" spans="1:1" ht="14.4">
      <c r="A711" s="259"/>
    </row>
    <row r="712" spans="1:1" ht="14.4">
      <c r="A712" s="259"/>
    </row>
    <row r="713" spans="1:1" ht="14.4">
      <c r="A713" s="259"/>
    </row>
    <row r="714" spans="1:1" ht="14.4">
      <c r="A714" s="259"/>
    </row>
    <row r="715" spans="1:1" ht="14.4">
      <c r="A715" s="259"/>
    </row>
    <row r="716" spans="1:1" ht="14.4">
      <c r="A716" s="259"/>
    </row>
    <row r="717" spans="1:1" ht="14.4">
      <c r="A717" s="259"/>
    </row>
    <row r="718" spans="1:1" ht="14.4">
      <c r="A718" s="259"/>
    </row>
    <row r="719" spans="1:1" ht="14.4">
      <c r="A719" s="259"/>
    </row>
    <row r="720" spans="1:1" ht="14.4">
      <c r="A720" s="259"/>
    </row>
    <row r="721" spans="1:1" ht="14.4">
      <c r="A721" s="259"/>
    </row>
    <row r="722" spans="1:1" ht="14.4">
      <c r="A722" s="259"/>
    </row>
    <row r="723" spans="1:1" ht="14.4">
      <c r="A723" s="259"/>
    </row>
    <row r="724" spans="1:1" ht="14.4">
      <c r="A724" s="259"/>
    </row>
    <row r="725" spans="1:1" ht="14.4">
      <c r="A725" s="259"/>
    </row>
    <row r="726" spans="1:1" ht="14.4">
      <c r="A726" s="259"/>
    </row>
    <row r="727" spans="1:1" ht="14.4">
      <c r="A727" s="259"/>
    </row>
    <row r="728" spans="1:1" ht="14.4">
      <c r="A728" s="259"/>
    </row>
    <row r="729" spans="1:1" ht="14.4">
      <c r="A729" s="259"/>
    </row>
    <row r="730" spans="1:1" ht="14.4">
      <c r="A730" s="259"/>
    </row>
    <row r="731" spans="1:1" ht="14.4">
      <c r="A731" s="259"/>
    </row>
    <row r="732" spans="1:1" ht="14.4">
      <c r="A732" s="259"/>
    </row>
    <row r="733" spans="1:1" ht="14.4">
      <c r="A733" s="259"/>
    </row>
    <row r="734" spans="1:1" ht="14.4">
      <c r="A734" s="259"/>
    </row>
    <row r="735" spans="1:1" ht="14.4">
      <c r="A735" s="259"/>
    </row>
    <row r="736" spans="1:1" ht="14.4">
      <c r="A736" s="259"/>
    </row>
    <row r="737" spans="1:1" ht="14.4">
      <c r="A737" s="259"/>
    </row>
    <row r="738" spans="1:1" ht="14.4">
      <c r="A738" s="259"/>
    </row>
    <row r="739" spans="1:1" ht="14.4">
      <c r="A739" s="259"/>
    </row>
    <row r="740" spans="1:1" ht="14.4">
      <c r="A740" s="259"/>
    </row>
    <row r="741" spans="1:1" ht="14.4">
      <c r="A741" s="259"/>
    </row>
    <row r="742" spans="1:1" ht="14.4">
      <c r="A742" s="259"/>
    </row>
    <row r="743" spans="1:1" ht="14.4">
      <c r="A743" s="259"/>
    </row>
    <row r="744" spans="1:1" ht="14.4">
      <c r="A744" s="259"/>
    </row>
    <row r="745" spans="1:1" ht="14.4">
      <c r="A745" s="259"/>
    </row>
    <row r="746" spans="1:1" ht="14.4">
      <c r="A746" s="259"/>
    </row>
    <row r="747" spans="1:1" ht="14.4">
      <c r="A747" s="259"/>
    </row>
    <row r="748" spans="1:1" ht="14.4">
      <c r="A748" s="259"/>
    </row>
    <row r="749" spans="1:1" ht="14.4">
      <c r="A749" s="259"/>
    </row>
    <row r="750" spans="1:1" ht="14.4">
      <c r="A750" s="259"/>
    </row>
    <row r="751" spans="1:1" ht="14.4">
      <c r="A751" s="259"/>
    </row>
    <row r="752" spans="1:1" ht="14.4">
      <c r="A752" s="259"/>
    </row>
    <row r="753" spans="1:1" ht="14.4">
      <c r="A753" s="259"/>
    </row>
    <row r="754" spans="1:1" ht="14.4">
      <c r="A754" s="259"/>
    </row>
    <row r="755" spans="1:1" ht="14.4">
      <c r="A755" s="259"/>
    </row>
    <row r="756" spans="1:1" ht="14.4">
      <c r="A756" s="259"/>
    </row>
    <row r="757" spans="1:1" ht="14.4">
      <c r="A757" s="259"/>
    </row>
    <row r="758" spans="1:1" ht="14.4">
      <c r="A758" s="259"/>
    </row>
    <row r="759" spans="1:1" ht="14.4">
      <c r="A759" s="259"/>
    </row>
    <row r="760" spans="1:1" ht="14.4">
      <c r="A760" s="259"/>
    </row>
    <row r="761" spans="1:1" ht="14.4">
      <c r="A761" s="259"/>
    </row>
    <row r="762" spans="1:1" ht="14.4">
      <c r="A762" s="259"/>
    </row>
    <row r="763" spans="1:1" ht="14.4">
      <c r="A763" s="259"/>
    </row>
    <row r="764" spans="1:1" ht="14.4">
      <c r="A764" s="259"/>
    </row>
    <row r="765" spans="1:1" ht="14.4">
      <c r="A765" s="259"/>
    </row>
    <row r="766" spans="1:1" ht="14.4">
      <c r="A766" s="259"/>
    </row>
    <row r="767" spans="1:1" ht="14.4">
      <c r="A767" s="259"/>
    </row>
    <row r="768" spans="1:1" ht="14.4">
      <c r="A768" s="259"/>
    </row>
    <row r="769" spans="1:1" ht="14.4">
      <c r="A769" s="259"/>
    </row>
    <row r="770" spans="1:1" ht="14.4">
      <c r="A770" s="259"/>
    </row>
    <row r="771" spans="1:1" ht="14.4">
      <c r="A771" s="259"/>
    </row>
    <row r="772" spans="1:1" ht="14.4">
      <c r="A772" s="259"/>
    </row>
    <row r="773" spans="1:1" ht="14.4">
      <c r="A773" s="259"/>
    </row>
    <row r="774" spans="1:1" ht="14.4">
      <c r="A774" s="259"/>
    </row>
    <row r="775" spans="1:1" ht="14.4">
      <c r="A775" s="259"/>
    </row>
    <row r="776" spans="1:1" ht="14.4">
      <c r="A776" s="259"/>
    </row>
    <row r="777" spans="1:1" ht="14.4">
      <c r="A777" s="259"/>
    </row>
    <row r="778" spans="1:1" ht="14.4">
      <c r="A778" s="259"/>
    </row>
    <row r="779" spans="1:1" ht="14.4">
      <c r="A779" s="259"/>
    </row>
    <row r="780" spans="1:1" ht="14.4">
      <c r="A780" s="259"/>
    </row>
    <row r="781" spans="1:1" ht="14.4">
      <c r="A781" s="259"/>
    </row>
    <row r="782" spans="1:1" ht="14.4">
      <c r="A782" s="259"/>
    </row>
    <row r="783" spans="1:1" ht="14.4">
      <c r="A783" s="259"/>
    </row>
    <row r="784" spans="1:1" ht="14.4">
      <c r="A784" s="259"/>
    </row>
    <row r="785" spans="1:1" ht="14.4">
      <c r="A785" s="259"/>
    </row>
    <row r="786" spans="1:1" ht="14.4">
      <c r="A786" s="259"/>
    </row>
    <row r="787" spans="1:1" ht="14.4">
      <c r="A787" s="259"/>
    </row>
    <row r="788" spans="1:1" ht="14.4">
      <c r="A788" s="259"/>
    </row>
    <row r="789" spans="1:1" ht="14.4">
      <c r="A789" s="259"/>
    </row>
    <row r="790" spans="1:1" ht="14.4">
      <c r="A790" s="259"/>
    </row>
    <row r="791" spans="1:1" ht="14.4">
      <c r="A791" s="259"/>
    </row>
    <row r="792" spans="1:1" ht="14.4">
      <c r="A792" s="259"/>
    </row>
    <row r="793" spans="1:1" ht="14.4">
      <c r="A793" s="259"/>
    </row>
    <row r="794" spans="1:1" ht="14.4">
      <c r="A794" s="259"/>
    </row>
    <row r="795" spans="1:1" ht="14.4">
      <c r="A795" s="259"/>
    </row>
    <row r="796" spans="1:1" ht="14.4">
      <c r="A796" s="259"/>
    </row>
    <row r="797" spans="1:1" ht="14.4">
      <c r="A797" s="259"/>
    </row>
    <row r="798" spans="1:1" ht="14.4">
      <c r="A798" s="259"/>
    </row>
    <row r="799" spans="1:1" ht="14.4">
      <c r="A799" s="259"/>
    </row>
    <row r="800" spans="1:1" ht="14.4">
      <c r="A800" s="259"/>
    </row>
    <row r="801" spans="1:1" ht="14.4">
      <c r="A801" s="259"/>
    </row>
    <row r="802" spans="1:1" ht="14.4">
      <c r="A802" s="259"/>
    </row>
    <row r="803" spans="1:1" ht="14.4">
      <c r="A803" s="259"/>
    </row>
    <row r="804" spans="1:1" ht="14.4">
      <c r="A804" s="259"/>
    </row>
    <row r="805" spans="1:1" ht="14.4">
      <c r="A805" s="259"/>
    </row>
    <row r="806" spans="1:1" ht="14.4">
      <c r="A806" s="259"/>
    </row>
    <row r="807" spans="1:1" ht="14.4">
      <c r="A807" s="259"/>
    </row>
    <row r="808" spans="1:1" ht="14.4">
      <c r="A808" s="259"/>
    </row>
    <row r="809" spans="1:1" ht="14.4">
      <c r="A809" s="259"/>
    </row>
    <row r="810" spans="1:1" ht="14.4">
      <c r="A810" s="259"/>
    </row>
    <row r="811" spans="1:1" ht="14.4">
      <c r="A811" s="259"/>
    </row>
    <row r="812" spans="1:1" ht="14.4">
      <c r="A812" s="259"/>
    </row>
    <row r="813" spans="1:1" ht="14.4">
      <c r="A813" s="259"/>
    </row>
    <row r="814" spans="1:1" ht="14.4">
      <c r="A814" s="259"/>
    </row>
    <row r="815" spans="1:1" ht="14.4">
      <c r="A815" s="259"/>
    </row>
    <row r="816" spans="1:1" ht="14.4">
      <c r="A816" s="259"/>
    </row>
    <row r="817" spans="1:1" ht="14.4">
      <c r="A817" s="259"/>
    </row>
    <row r="818" spans="1:1" ht="14.4">
      <c r="A818" s="259"/>
    </row>
    <row r="819" spans="1:1" ht="14.4">
      <c r="A819" s="259"/>
    </row>
    <row r="820" spans="1:1" ht="14.4">
      <c r="A820" s="259"/>
    </row>
    <row r="821" spans="1:1" ht="14.4">
      <c r="A821" s="259"/>
    </row>
    <row r="822" spans="1:1" ht="14.4">
      <c r="A822" s="259"/>
    </row>
    <row r="823" spans="1:1" ht="14.4">
      <c r="A823" s="259"/>
    </row>
    <row r="824" spans="1:1" ht="14.4">
      <c r="A824" s="259"/>
    </row>
    <row r="825" spans="1:1" ht="14.4">
      <c r="A825" s="259"/>
    </row>
    <row r="826" spans="1:1" ht="14.4">
      <c r="A826" s="259"/>
    </row>
    <row r="827" spans="1:1" ht="14.4">
      <c r="A827" s="259"/>
    </row>
    <row r="828" spans="1:1" ht="14.4">
      <c r="A828" s="259"/>
    </row>
    <row r="829" spans="1:1" ht="14.4">
      <c r="A829" s="259"/>
    </row>
    <row r="830" spans="1:1" ht="14.4">
      <c r="A830" s="259"/>
    </row>
    <row r="831" spans="1:1" ht="14.4">
      <c r="A831" s="259"/>
    </row>
    <row r="832" spans="1:1" ht="14.4">
      <c r="A832" s="259"/>
    </row>
    <row r="833" spans="1:1" ht="14.4">
      <c r="A833" s="259"/>
    </row>
    <row r="834" spans="1:1" ht="14.4">
      <c r="A834" s="259"/>
    </row>
    <row r="835" spans="1:1" ht="14.4">
      <c r="A835" s="259"/>
    </row>
    <row r="836" spans="1:1" ht="14.4">
      <c r="A836" s="259"/>
    </row>
    <row r="837" spans="1:1" ht="14.4">
      <c r="A837" s="259"/>
    </row>
    <row r="838" spans="1:1" ht="14.4">
      <c r="A838" s="259"/>
    </row>
    <row r="839" spans="1:1" ht="14.4">
      <c r="A839" s="259"/>
    </row>
    <row r="840" spans="1:1" ht="14.4">
      <c r="A840" s="259"/>
    </row>
    <row r="841" spans="1:1" ht="14.4">
      <c r="A841" s="259"/>
    </row>
    <row r="842" spans="1:1" ht="14.4">
      <c r="A842" s="259"/>
    </row>
    <row r="843" spans="1:1" ht="14.4">
      <c r="A843" s="259"/>
    </row>
    <row r="844" spans="1:1" ht="14.4">
      <c r="A844" s="259"/>
    </row>
    <row r="845" spans="1:1" ht="14.4">
      <c r="A845" s="259"/>
    </row>
    <row r="846" spans="1:1" ht="14.4">
      <c r="A846" s="259"/>
    </row>
    <row r="847" spans="1:1" ht="14.4">
      <c r="A847" s="259"/>
    </row>
    <row r="848" spans="1:1" ht="14.4">
      <c r="A848" s="259"/>
    </row>
    <row r="849" spans="1:1" ht="14.4">
      <c r="A849" s="259"/>
    </row>
    <row r="850" spans="1:1" ht="14.4">
      <c r="A850" s="259"/>
    </row>
    <row r="851" spans="1:1" ht="14.4">
      <c r="A851" s="259"/>
    </row>
    <row r="852" spans="1:1" ht="14.4">
      <c r="A852" s="259"/>
    </row>
    <row r="853" spans="1:1" ht="14.4">
      <c r="A853" s="259"/>
    </row>
    <row r="854" spans="1:1" ht="14.4">
      <c r="A854" s="259"/>
    </row>
    <row r="855" spans="1:1" ht="14.4">
      <c r="A855" s="259"/>
    </row>
    <row r="856" spans="1:1" ht="14.4">
      <c r="A856" s="259"/>
    </row>
    <row r="857" spans="1:1" ht="14.4">
      <c r="A857" s="259"/>
    </row>
    <row r="858" spans="1:1" ht="14.4">
      <c r="A858" s="259"/>
    </row>
    <row r="859" spans="1:1" ht="14.4">
      <c r="A859" s="259"/>
    </row>
    <row r="860" spans="1:1" ht="14.4">
      <c r="A860" s="259"/>
    </row>
    <row r="861" spans="1:1" ht="14.4">
      <c r="A861" s="259"/>
    </row>
    <row r="862" spans="1:1" ht="14.4">
      <c r="A862" s="259"/>
    </row>
    <row r="863" spans="1:1" ht="14.4">
      <c r="A863" s="259"/>
    </row>
    <row r="864" spans="1:1" ht="14.4">
      <c r="A864" s="259"/>
    </row>
    <row r="865" spans="1:1" ht="14.4">
      <c r="A865" s="259"/>
    </row>
    <row r="866" spans="1:1" ht="14.4">
      <c r="A866" s="259"/>
    </row>
    <row r="867" spans="1:1" ht="14.4">
      <c r="A867" s="259"/>
    </row>
    <row r="868" spans="1:1" ht="14.4">
      <c r="A868" s="259"/>
    </row>
    <row r="869" spans="1:1" ht="14.4">
      <c r="A869" s="259"/>
    </row>
    <row r="870" spans="1:1" ht="14.4">
      <c r="A870" s="259"/>
    </row>
    <row r="871" spans="1:1" ht="14.4">
      <c r="A871" s="259"/>
    </row>
    <row r="872" spans="1:1" ht="14.4">
      <c r="A872" s="259"/>
    </row>
    <row r="873" spans="1:1" ht="14.4">
      <c r="A873" s="259"/>
    </row>
    <row r="874" spans="1:1" ht="14.4">
      <c r="A874" s="259"/>
    </row>
    <row r="875" spans="1:1" ht="14.4">
      <c r="A875" s="259"/>
    </row>
    <row r="876" spans="1:1" ht="14.4">
      <c r="A876" s="259"/>
    </row>
    <row r="877" spans="1:1" ht="14.4">
      <c r="A877" s="259"/>
    </row>
    <row r="878" spans="1:1" ht="14.4">
      <c r="A878" s="259"/>
    </row>
    <row r="879" spans="1:1" ht="14.4">
      <c r="A879" s="259"/>
    </row>
    <row r="880" spans="1:1" ht="14.4">
      <c r="A880" s="259"/>
    </row>
    <row r="881" spans="1:1" ht="14.4">
      <c r="A881" s="259"/>
    </row>
    <row r="882" spans="1:1" ht="14.4">
      <c r="A882" s="259"/>
    </row>
    <row r="883" spans="1:1" ht="14.4">
      <c r="A883" s="259"/>
    </row>
    <row r="884" spans="1:1" ht="14.4">
      <c r="A884" s="259"/>
    </row>
    <row r="885" spans="1:1" ht="14.4">
      <c r="A885" s="259"/>
    </row>
    <row r="886" spans="1:1" ht="14.4">
      <c r="A886" s="259"/>
    </row>
    <row r="887" spans="1:1" ht="14.4">
      <c r="A887" s="259"/>
    </row>
    <row r="888" spans="1:1" ht="14.4">
      <c r="A888" s="259"/>
    </row>
    <row r="889" spans="1:1" ht="14.4">
      <c r="A889" s="259"/>
    </row>
    <row r="890" spans="1:1" ht="14.4">
      <c r="A890" s="259"/>
    </row>
    <row r="891" spans="1:1" ht="14.4">
      <c r="A891" s="259"/>
    </row>
    <row r="892" spans="1:1" ht="14.4">
      <c r="A892" s="259"/>
    </row>
    <row r="893" spans="1:1" ht="14.4">
      <c r="A893" s="259"/>
    </row>
    <row r="894" spans="1:1" ht="14.4">
      <c r="A894" s="259"/>
    </row>
    <row r="895" spans="1:1" ht="14.4">
      <c r="A895" s="259"/>
    </row>
    <row r="896" spans="1:1" ht="14.4">
      <c r="A896" s="259"/>
    </row>
    <row r="897" spans="1:1" ht="14.4">
      <c r="A897" s="259"/>
    </row>
    <row r="898" spans="1:1" ht="14.4">
      <c r="A898" s="259"/>
    </row>
    <row r="899" spans="1:1" ht="14.4">
      <c r="A899" s="259"/>
    </row>
    <row r="900" spans="1:1" ht="14.4">
      <c r="A900" s="259"/>
    </row>
    <row r="901" spans="1:1" ht="14.4">
      <c r="A901" s="259"/>
    </row>
    <row r="902" spans="1:1" ht="14.4">
      <c r="A902" s="259"/>
    </row>
    <row r="903" spans="1:1" ht="14.4">
      <c r="A903" s="259"/>
    </row>
    <row r="904" spans="1:1" ht="14.4">
      <c r="A904" s="259"/>
    </row>
    <row r="905" spans="1:1" ht="14.4">
      <c r="A905" s="259"/>
    </row>
    <row r="906" spans="1:1" ht="14.4">
      <c r="A906" s="259"/>
    </row>
    <row r="907" spans="1:1" ht="14.4">
      <c r="A907" s="259"/>
    </row>
    <row r="908" spans="1:1" ht="14.4">
      <c r="A908" s="259"/>
    </row>
    <row r="909" spans="1:1" ht="14.4">
      <c r="A909" s="259"/>
    </row>
    <row r="910" spans="1:1" ht="14.4">
      <c r="A910" s="259"/>
    </row>
    <row r="911" spans="1:1" ht="14.4">
      <c r="A911" s="259"/>
    </row>
    <row r="912" spans="1:1" ht="14.4">
      <c r="A912" s="259"/>
    </row>
    <row r="913" spans="1:1" ht="14.4">
      <c r="A913" s="259"/>
    </row>
    <row r="914" spans="1:1" ht="14.4">
      <c r="A914" s="259"/>
    </row>
    <row r="915" spans="1:1" ht="14.4">
      <c r="A915" s="259"/>
    </row>
    <row r="916" spans="1:1" ht="14.4">
      <c r="A916" s="259"/>
    </row>
    <row r="917" spans="1:1" ht="14.4">
      <c r="A917" s="259"/>
    </row>
    <row r="918" spans="1:1" ht="14.4">
      <c r="A918" s="259"/>
    </row>
    <row r="919" spans="1:1" ht="14.4">
      <c r="A919" s="259"/>
    </row>
    <row r="920" spans="1:1" ht="14.4">
      <c r="A920" s="259"/>
    </row>
    <row r="921" spans="1:1" ht="14.4">
      <c r="A921" s="259"/>
    </row>
    <row r="922" spans="1:1" ht="14.4">
      <c r="A922" s="259"/>
    </row>
    <row r="923" spans="1:1" ht="14.4">
      <c r="A923" s="259"/>
    </row>
    <row r="924" spans="1:1" ht="14.4">
      <c r="A924" s="259"/>
    </row>
    <row r="925" spans="1:1" ht="14.4">
      <c r="A925" s="259"/>
    </row>
    <row r="926" spans="1:1" ht="14.4">
      <c r="A926" s="259"/>
    </row>
    <row r="927" spans="1:1" ht="14.4">
      <c r="A927" s="259"/>
    </row>
    <row r="928" spans="1:1" ht="14.4">
      <c r="A928" s="259"/>
    </row>
    <row r="929" spans="1:1" ht="14.4">
      <c r="A929" s="259"/>
    </row>
    <row r="930" spans="1:1" ht="14.4">
      <c r="A930" s="259"/>
    </row>
    <row r="931" spans="1:1" ht="14.4">
      <c r="A931" s="259"/>
    </row>
    <row r="932" spans="1:1" ht="14.4">
      <c r="A932" s="259"/>
    </row>
    <row r="933" spans="1:1" ht="14.4">
      <c r="A933" s="259"/>
    </row>
    <row r="934" spans="1:1" ht="14.4">
      <c r="A934" s="259"/>
    </row>
    <row r="935" spans="1:1" ht="14.4">
      <c r="A935" s="259"/>
    </row>
    <row r="936" spans="1:1" ht="14.4">
      <c r="A936" s="259"/>
    </row>
    <row r="937" spans="1:1" ht="14.4">
      <c r="A937" s="259"/>
    </row>
    <row r="938" spans="1:1" ht="14.4">
      <c r="A938" s="259"/>
    </row>
    <row r="939" spans="1:1" ht="14.4">
      <c r="A939" s="259"/>
    </row>
    <row r="940" spans="1:1" ht="14.4">
      <c r="A940" s="259"/>
    </row>
    <row r="941" spans="1:1" ht="14.4">
      <c r="A941" s="259"/>
    </row>
    <row r="942" spans="1:1" ht="14.4">
      <c r="A942" s="259"/>
    </row>
    <row r="943" spans="1:1" ht="14.4">
      <c r="A943" s="259"/>
    </row>
    <row r="944" spans="1:1" ht="14.4">
      <c r="A944" s="259"/>
    </row>
    <row r="945" spans="1:1" ht="14.4">
      <c r="A945" s="259"/>
    </row>
    <row r="946" spans="1:1" ht="14.4">
      <c r="A946" s="259"/>
    </row>
    <row r="947" spans="1:1" ht="14.4">
      <c r="A947" s="259"/>
    </row>
    <row r="948" spans="1:1" ht="14.4">
      <c r="A948" s="259"/>
    </row>
    <row r="949" spans="1:1" ht="14.4">
      <c r="A949" s="259"/>
    </row>
    <row r="950" spans="1:1" ht="14.4">
      <c r="A950" s="259"/>
    </row>
    <row r="951" spans="1:1" ht="14.4">
      <c r="A951" s="259"/>
    </row>
    <row r="952" spans="1:1" ht="14.4">
      <c r="A952" s="259"/>
    </row>
    <row r="953" spans="1:1" ht="14.4">
      <c r="A953" s="259"/>
    </row>
    <row r="954" spans="1:1" ht="14.4">
      <c r="A954" s="259"/>
    </row>
    <row r="955" spans="1:1" ht="14.4">
      <c r="A955" s="259"/>
    </row>
    <row r="956" spans="1:1" ht="14.4">
      <c r="A956" s="259"/>
    </row>
    <row r="957" spans="1:1" ht="14.4">
      <c r="A957" s="259"/>
    </row>
    <row r="958" spans="1:1" ht="14.4">
      <c r="A958" s="259"/>
    </row>
    <row r="959" spans="1:1" ht="14.4">
      <c r="A959" s="259"/>
    </row>
    <row r="960" spans="1:1" ht="14.4">
      <c r="A960" s="259"/>
    </row>
    <row r="961" spans="1:1" ht="14.4">
      <c r="A961" s="259"/>
    </row>
    <row r="962" spans="1:1" ht="14.4">
      <c r="A962" s="259"/>
    </row>
    <row r="963" spans="1:1" ht="14.4">
      <c r="A963" s="259"/>
    </row>
    <row r="964" spans="1:1" ht="14.4">
      <c r="A964" s="259"/>
    </row>
    <row r="965" spans="1:1" ht="14.4">
      <c r="A965" s="259"/>
    </row>
    <row r="966" spans="1:1" ht="14.4">
      <c r="A966" s="259"/>
    </row>
    <row r="967" spans="1:1" ht="14.4">
      <c r="A967" s="259"/>
    </row>
    <row r="968" spans="1:1" ht="14.4">
      <c r="A968" s="259"/>
    </row>
    <row r="969" spans="1:1" ht="14.4">
      <c r="A969" s="259"/>
    </row>
    <row r="970" spans="1:1" ht="14.4">
      <c r="A970" s="259"/>
    </row>
    <row r="971" spans="1:1" ht="14.4">
      <c r="A971" s="259"/>
    </row>
    <row r="972" spans="1:1" ht="14.4">
      <c r="A972" s="259"/>
    </row>
    <row r="973" spans="1:1" ht="14.4">
      <c r="A973" s="259"/>
    </row>
    <row r="974" spans="1:1" ht="14.4">
      <c r="A974" s="259"/>
    </row>
    <row r="975" spans="1:1" ht="14.4">
      <c r="A975" s="259"/>
    </row>
    <row r="976" spans="1:1" ht="14.4">
      <c r="A976" s="259"/>
    </row>
    <row r="977" spans="1:1" ht="14.4">
      <c r="A977" s="259"/>
    </row>
    <row r="978" spans="1:1" ht="14.4">
      <c r="A978" s="259"/>
    </row>
    <row r="979" spans="1:1" ht="14.4">
      <c r="A979" s="259"/>
    </row>
    <row r="980" spans="1:1" ht="14.4">
      <c r="A980" s="259"/>
    </row>
    <row r="981" spans="1:1" ht="14.4">
      <c r="A981" s="259"/>
    </row>
    <row r="982" spans="1:1" ht="14.4">
      <c r="A982" s="259"/>
    </row>
    <row r="983" spans="1:1" ht="14.4">
      <c r="A983" s="259"/>
    </row>
    <row r="984" spans="1:1" ht="14.4">
      <c r="A984" s="259"/>
    </row>
    <row r="985" spans="1:1" ht="14.4">
      <c r="A985" s="259"/>
    </row>
    <row r="986" spans="1:1" ht="14.4">
      <c r="A986" s="259"/>
    </row>
    <row r="987" spans="1:1" ht="14.4">
      <c r="A987" s="259"/>
    </row>
    <row r="988" spans="1:1" ht="14.4">
      <c r="A988" s="259"/>
    </row>
    <row r="989" spans="1:1" ht="14.4">
      <c r="A989" s="259"/>
    </row>
    <row r="990" spans="1:1" ht="14.4">
      <c r="A990" s="259"/>
    </row>
    <row r="991" spans="1:1" ht="14.4">
      <c r="A991" s="259"/>
    </row>
    <row r="992" spans="1:1" ht="14.4">
      <c r="A992" s="259"/>
    </row>
    <row r="993" spans="1:1" ht="14.4">
      <c r="A993" s="259"/>
    </row>
    <row r="994" spans="1:1" ht="14.4">
      <c r="A994" s="259"/>
    </row>
    <row r="995" spans="1:1" ht="14.4">
      <c r="A995" s="259"/>
    </row>
    <row r="996" spans="1:1" ht="14.4">
      <c r="A996" s="259"/>
    </row>
    <row r="997" spans="1:1" ht="14.4">
      <c r="A997" s="259"/>
    </row>
    <row r="998" spans="1:1" ht="14.4">
      <c r="A998" s="259"/>
    </row>
    <row r="999" spans="1:1" ht="14.4">
      <c r="A999" s="259"/>
    </row>
    <row r="1000" spans="1:1" ht="14.4">
      <c r="A1000" s="259"/>
    </row>
    <row r="1001" spans="1:1" ht="14.4">
      <c r="A1001" s="259"/>
    </row>
    <row r="1002" spans="1:1" ht="14.4">
      <c r="A1002" s="259"/>
    </row>
    <row r="1003" spans="1:1" ht="14.4">
      <c r="A1003" s="259"/>
    </row>
    <row r="1004" spans="1:1" ht="14.4">
      <c r="A1004" s="259"/>
    </row>
    <row r="1005" spans="1:1" ht="14.4">
      <c r="A1005" s="259"/>
    </row>
    <row r="1006" spans="1:1" ht="14.4">
      <c r="A1006" s="259"/>
    </row>
    <row r="1007" spans="1:1" ht="14.4">
      <c r="A1007" s="259"/>
    </row>
    <row r="1008" spans="1:1" ht="14.4">
      <c r="A1008" s="259"/>
    </row>
    <row r="1009" spans="1:1" ht="14.4">
      <c r="A1009" s="259"/>
    </row>
    <row r="1010" spans="1:1" ht="14.4">
      <c r="A1010" s="259"/>
    </row>
    <row r="1011" spans="1:1" ht="14.4">
      <c r="A1011" s="259"/>
    </row>
    <row r="1012" spans="1:1" ht="14.4">
      <c r="A1012" s="259"/>
    </row>
    <row r="1013" spans="1:1" ht="14.4">
      <c r="A1013" s="259"/>
    </row>
    <row r="1014" spans="1:1" ht="14.4">
      <c r="A1014" s="259"/>
    </row>
    <row r="1015" spans="1:1" ht="14.4">
      <c r="A1015" s="259"/>
    </row>
    <row r="1016" spans="1:1" ht="14.4">
      <c r="A1016" s="259"/>
    </row>
    <row r="1017" spans="1:1" ht="14.4">
      <c r="A1017" s="259"/>
    </row>
    <row r="1018" spans="1:1" ht="14.4">
      <c r="A1018" s="259"/>
    </row>
    <row r="1019" spans="1:1" ht="14.4">
      <c r="A1019" s="259"/>
    </row>
    <row r="1020" spans="1:1" ht="14.4">
      <c r="A1020" s="259"/>
    </row>
    <row r="1021" spans="1:1" ht="14.4">
      <c r="A1021" s="259"/>
    </row>
    <row r="1022" spans="1:1" ht="14.4">
      <c r="A1022" s="259"/>
    </row>
    <row r="1023" spans="1:1" ht="14.4">
      <c r="A1023" s="259"/>
    </row>
    <row r="1024" spans="1:1" ht="14.4">
      <c r="A1024" s="259"/>
    </row>
    <row r="1025" spans="1:1" ht="14.4">
      <c r="A1025" s="259"/>
    </row>
    <row r="1026" spans="1:1" ht="14.4">
      <c r="A1026" s="259"/>
    </row>
    <row r="1027" spans="1:1" ht="14.4">
      <c r="A1027" s="259"/>
    </row>
    <row r="1028" spans="1:1" ht="14.4">
      <c r="A1028" s="259"/>
    </row>
    <row r="1029" spans="1:1" ht="14.4">
      <c r="A1029" s="259"/>
    </row>
    <row r="1030" spans="1:1" ht="14.4">
      <c r="A1030" s="259"/>
    </row>
    <row r="1031" spans="1:1" ht="14.4">
      <c r="A1031" s="259"/>
    </row>
    <row r="1032" spans="1:1" ht="14.4">
      <c r="A1032" s="259"/>
    </row>
    <row r="1033" spans="1:1" ht="14.4">
      <c r="A1033" s="259"/>
    </row>
    <row r="1034" spans="1:1" ht="14.4">
      <c r="A1034" s="259"/>
    </row>
    <row r="1035" spans="1:1" ht="14.4">
      <c r="A1035" s="259"/>
    </row>
    <row r="1036" spans="1:1" ht="14.4">
      <c r="A1036" s="259"/>
    </row>
    <row r="1037" spans="1:1" ht="14.4">
      <c r="A1037" s="259"/>
    </row>
    <row r="1038" spans="1:1" ht="14.4">
      <c r="A1038" s="259"/>
    </row>
    <row r="1039" spans="1:1" ht="14.4">
      <c r="A1039" s="259"/>
    </row>
    <row r="1040" spans="1:1" ht="14.4">
      <c r="A1040" s="259"/>
    </row>
    <row r="1041" spans="1:1" ht="14.4">
      <c r="A1041" s="259"/>
    </row>
    <row r="1042" spans="1:1" ht="14.4">
      <c r="A1042" s="259"/>
    </row>
    <row r="1043" spans="1:1" ht="14.4">
      <c r="A1043" s="259"/>
    </row>
    <row r="1044" spans="1:1" ht="14.4">
      <c r="A1044" s="259"/>
    </row>
  </sheetData>
  <sheetProtection password="D2CD" sheet="1" objects="1" scenarios="1"/>
  <mergeCells count="22">
    <mergeCell ref="C6:C12"/>
    <mergeCell ref="C13:C15"/>
    <mergeCell ref="C52:C59"/>
    <mergeCell ref="C48:C51"/>
    <mergeCell ref="C24:C27"/>
    <mergeCell ref="C37:C41"/>
    <mergeCell ref="C35:C36"/>
    <mergeCell ref="C32:C34"/>
    <mergeCell ref="C29:C31"/>
    <mergeCell ref="C43:C47"/>
    <mergeCell ref="A6:A12"/>
    <mergeCell ref="A13:A15"/>
    <mergeCell ref="A37:A41"/>
    <mergeCell ref="A24:A27"/>
    <mergeCell ref="A35:A36"/>
    <mergeCell ref="A32:A34"/>
    <mergeCell ref="A29:A31"/>
    <mergeCell ref="A52:A59"/>
    <mergeCell ref="A48:A51"/>
    <mergeCell ref="A16:A23"/>
    <mergeCell ref="C16:C23"/>
    <mergeCell ref="A43:A4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31"/>
  <sheetViews>
    <sheetView zoomScale="90" zoomScaleNormal="90" workbookViewId="0">
      <pane ySplit="1" topLeftCell="A2" activePane="bottomLeft" state="frozen"/>
      <selection pane="bottomLeft"/>
    </sheetView>
  </sheetViews>
  <sheetFormatPr defaultRowHeight="13.2"/>
  <cols>
    <col min="1" max="1" width="24.88671875" customWidth="1"/>
    <col min="2" max="2" width="17.109375" customWidth="1"/>
    <col min="3" max="3" width="12.6640625" customWidth="1"/>
    <col min="4" max="4" width="17.88671875" customWidth="1"/>
    <col min="5" max="5" width="16.33203125" customWidth="1"/>
    <col min="6" max="6" width="14.109375" customWidth="1"/>
    <col min="7" max="7" width="13" customWidth="1"/>
    <col min="8" max="8" width="15.33203125" customWidth="1"/>
    <col min="9" max="9" width="13.33203125" customWidth="1"/>
    <col min="10" max="10" width="28.109375" customWidth="1"/>
  </cols>
  <sheetData>
    <row r="1" spans="1:28" ht="78" customHeight="1">
      <c r="A1" s="249" t="s">
        <v>0</v>
      </c>
      <c r="B1" s="336" t="s">
        <v>2386</v>
      </c>
      <c r="C1" s="250" t="s">
        <v>754</v>
      </c>
      <c r="D1" s="252" t="s">
        <v>2390</v>
      </c>
      <c r="E1" s="252" t="s">
        <v>2116</v>
      </c>
      <c r="F1" s="252" t="s">
        <v>2117</v>
      </c>
      <c r="G1" s="251" t="s">
        <v>757</v>
      </c>
      <c r="H1" s="251" t="s">
        <v>758</v>
      </c>
      <c r="I1" s="251" t="s">
        <v>759</v>
      </c>
      <c r="J1" s="251" t="s">
        <v>760</v>
      </c>
      <c r="K1" s="251" t="s">
        <v>761</v>
      </c>
      <c r="L1" s="51"/>
      <c r="M1" s="51"/>
      <c r="N1" s="51"/>
      <c r="O1" s="51"/>
      <c r="P1" s="51"/>
      <c r="Q1" s="51"/>
      <c r="R1" s="51"/>
      <c r="S1" s="51"/>
      <c r="T1" s="51"/>
      <c r="U1" s="51"/>
      <c r="V1" s="51"/>
      <c r="W1" s="51"/>
      <c r="X1" s="51"/>
      <c r="Y1" s="51"/>
      <c r="Z1" s="51"/>
      <c r="AA1" s="51"/>
      <c r="AB1" s="51"/>
    </row>
    <row r="2" spans="1:28" ht="12.75" customHeight="1">
      <c r="A2" s="231" t="s">
        <v>26</v>
      </c>
      <c r="B2" s="47" t="s">
        <v>771</v>
      </c>
      <c r="C2" s="194"/>
      <c r="D2" s="95">
        <v>0</v>
      </c>
      <c r="E2" s="95" t="s">
        <v>34</v>
      </c>
      <c r="F2" s="95" t="s">
        <v>34</v>
      </c>
      <c r="G2" s="47" t="s">
        <v>772</v>
      </c>
      <c r="H2" s="95" t="s">
        <v>34</v>
      </c>
      <c r="I2" s="95" t="s">
        <v>34</v>
      </c>
      <c r="J2" s="96" t="s">
        <v>775</v>
      </c>
      <c r="K2" s="47"/>
      <c r="L2" s="82"/>
      <c r="M2" s="82"/>
      <c r="N2" s="82"/>
      <c r="O2" s="82"/>
      <c r="P2" s="82"/>
      <c r="Q2" s="82"/>
      <c r="R2" s="82"/>
      <c r="S2" s="82"/>
      <c r="T2" s="82"/>
      <c r="U2" s="82"/>
      <c r="V2" s="82"/>
      <c r="W2" s="82"/>
      <c r="X2" s="82"/>
      <c r="Y2" s="82"/>
      <c r="Z2" s="82"/>
    </row>
    <row r="3" spans="1:28" ht="12.75" customHeight="1">
      <c r="A3" s="231" t="s">
        <v>26</v>
      </c>
      <c r="B3" s="94" t="s">
        <v>780</v>
      </c>
      <c r="C3" s="194"/>
      <c r="D3" s="95">
        <v>0</v>
      </c>
      <c r="E3" s="95" t="s">
        <v>34</v>
      </c>
      <c r="F3" s="95" t="s">
        <v>34</v>
      </c>
      <c r="G3" s="96" t="s">
        <v>781</v>
      </c>
      <c r="H3" s="95" t="s">
        <v>34</v>
      </c>
      <c r="I3" s="95" t="s">
        <v>34</v>
      </c>
      <c r="J3" s="96" t="s">
        <v>775</v>
      </c>
      <c r="K3" s="47"/>
      <c r="L3" s="82"/>
      <c r="M3" s="82"/>
      <c r="N3" s="82"/>
      <c r="O3" s="82"/>
      <c r="P3" s="82"/>
      <c r="Q3" s="82"/>
      <c r="R3" s="82"/>
      <c r="S3" s="82"/>
      <c r="T3" s="82"/>
      <c r="U3" s="82"/>
      <c r="V3" s="82"/>
      <c r="W3" s="82"/>
      <c r="X3" s="82"/>
      <c r="Y3" s="82"/>
      <c r="Z3" s="82"/>
    </row>
    <row r="4" spans="1:28" ht="12.75" customHeight="1">
      <c r="A4" s="231" t="s">
        <v>26</v>
      </c>
      <c r="B4" s="47" t="s">
        <v>2315</v>
      </c>
      <c r="C4" s="194"/>
      <c r="D4" s="95">
        <v>0</v>
      </c>
      <c r="E4" s="95" t="s">
        <v>34</v>
      </c>
      <c r="F4" s="95" t="s">
        <v>34</v>
      </c>
      <c r="G4" s="47" t="s">
        <v>784</v>
      </c>
      <c r="H4" s="95" t="s">
        <v>34</v>
      </c>
      <c r="I4" s="95" t="s">
        <v>34</v>
      </c>
      <c r="J4" s="96" t="s">
        <v>775</v>
      </c>
      <c r="K4" s="47"/>
      <c r="L4" s="82"/>
      <c r="M4" s="82"/>
      <c r="N4" s="82"/>
      <c r="O4" s="82"/>
      <c r="P4" s="82"/>
      <c r="Q4" s="82"/>
      <c r="R4" s="82"/>
      <c r="S4" s="82"/>
      <c r="T4" s="82"/>
      <c r="U4" s="82"/>
      <c r="V4" s="82"/>
      <c r="W4" s="82"/>
      <c r="X4" s="82"/>
      <c r="Y4" s="82"/>
      <c r="Z4" s="82"/>
    </row>
    <row r="5" spans="1:28" ht="12.75" customHeight="1">
      <c r="A5" s="231" t="s">
        <v>26</v>
      </c>
      <c r="B5" s="47" t="s">
        <v>788</v>
      </c>
      <c r="C5" s="194"/>
      <c r="D5" s="95">
        <v>0</v>
      </c>
      <c r="E5" s="95" t="s">
        <v>34</v>
      </c>
      <c r="F5" s="95" t="s">
        <v>34</v>
      </c>
      <c r="G5" s="47" t="s">
        <v>790</v>
      </c>
      <c r="H5" s="95" t="s">
        <v>34</v>
      </c>
      <c r="I5" s="95" t="s">
        <v>34</v>
      </c>
      <c r="J5" s="96" t="s">
        <v>775</v>
      </c>
      <c r="K5" s="47"/>
      <c r="L5" s="82"/>
      <c r="M5" s="82"/>
      <c r="N5" s="82"/>
      <c r="O5" s="82"/>
      <c r="P5" s="82"/>
      <c r="Q5" s="82"/>
      <c r="R5" s="82"/>
      <c r="S5" s="82"/>
      <c r="T5" s="82"/>
      <c r="U5" s="82"/>
      <c r="V5" s="82"/>
      <c r="W5" s="82"/>
      <c r="X5" s="82"/>
      <c r="Y5" s="82"/>
      <c r="Z5" s="82"/>
    </row>
    <row r="6" spans="1:28" ht="12.75" customHeight="1">
      <c r="A6" s="231" t="s">
        <v>26</v>
      </c>
      <c r="B6" s="47" t="s">
        <v>793</v>
      </c>
      <c r="C6" s="194"/>
      <c r="D6" s="95">
        <v>0</v>
      </c>
      <c r="E6" s="95" t="s">
        <v>33</v>
      </c>
      <c r="F6" s="95" t="s">
        <v>33</v>
      </c>
      <c r="G6" s="47"/>
      <c r="H6" s="95" t="s">
        <v>34</v>
      </c>
      <c r="I6" s="95" t="s">
        <v>34</v>
      </c>
      <c r="J6" s="96" t="s">
        <v>775</v>
      </c>
      <c r="K6" s="47"/>
      <c r="L6" s="82"/>
      <c r="M6" s="82"/>
      <c r="N6" s="82"/>
      <c r="O6" s="82"/>
      <c r="P6" s="82"/>
      <c r="Q6" s="82"/>
      <c r="R6" s="82"/>
      <c r="S6" s="82"/>
      <c r="T6" s="82"/>
      <c r="U6" s="82"/>
      <c r="V6" s="82"/>
      <c r="W6" s="82"/>
      <c r="X6" s="82"/>
      <c r="Y6" s="82"/>
      <c r="Z6" s="82"/>
    </row>
    <row r="7" spans="1:28" ht="12.75" customHeight="1">
      <c r="A7" s="231" t="s">
        <v>26</v>
      </c>
      <c r="B7" s="47" t="s">
        <v>796</v>
      </c>
      <c r="C7" s="194"/>
      <c r="D7" s="95">
        <v>0</v>
      </c>
      <c r="E7" s="95" t="s">
        <v>33</v>
      </c>
      <c r="F7" s="95" t="s">
        <v>33</v>
      </c>
      <c r="G7" s="47"/>
      <c r="H7" s="95" t="s">
        <v>34</v>
      </c>
      <c r="I7" s="95" t="s">
        <v>34</v>
      </c>
      <c r="J7" s="96" t="s">
        <v>775</v>
      </c>
      <c r="K7" s="47"/>
      <c r="L7" s="82"/>
      <c r="M7" s="82"/>
      <c r="N7" s="82"/>
      <c r="O7" s="82"/>
      <c r="P7" s="82"/>
      <c r="Q7" s="82"/>
      <c r="R7" s="82"/>
      <c r="S7" s="82"/>
      <c r="T7" s="82"/>
      <c r="U7" s="82"/>
      <c r="V7" s="82"/>
      <c r="W7" s="82"/>
      <c r="X7" s="82"/>
      <c r="Y7" s="82"/>
      <c r="Z7" s="82"/>
    </row>
    <row r="8" spans="1:28" ht="12.75" customHeight="1">
      <c r="A8" s="231" t="s">
        <v>26</v>
      </c>
      <c r="B8" s="47" t="s">
        <v>446</v>
      </c>
      <c r="C8" s="194"/>
      <c r="D8" s="95">
        <v>0</v>
      </c>
      <c r="E8" s="95" t="s">
        <v>34</v>
      </c>
      <c r="F8" s="95" t="s">
        <v>33</v>
      </c>
      <c r="G8" s="47" t="s">
        <v>798</v>
      </c>
      <c r="H8" s="95" t="s">
        <v>34</v>
      </c>
      <c r="I8" s="95" t="s">
        <v>34</v>
      </c>
      <c r="J8" s="96" t="s">
        <v>775</v>
      </c>
      <c r="K8" s="47"/>
      <c r="L8" s="82"/>
      <c r="M8" s="82"/>
      <c r="N8" s="82"/>
      <c r="O8" s="82"/>
      <c r="P8" s="82"/>
      <c r="Q8" s="82"/>
      <c r="R8" s="82"/>
      <c r="S8" s="82"/>
      <c r="T8" s="82"/>
      <c r="U8" s="82"/>
      <c r="V8" s="82"/>
      <c r="W8" s="82"/>
      <c r="X8" s="82"/>
      <c r="Y8" s="82"/>
      <c r="Z8" s="82"/>
    </row>
    <row r="9" spans="1:28" ht="12.75" customHeight="1">
      <c r="A9" s="231" t="s">
        <v>26</v>
      </c>
      <c r="B9" s="47" t="s">
        <v>162</v>
      </c>
      <c r="C9" s="194"/>
      <c r="D9" s="95">
        <v>0</v>
      </c>
      <c r="E9" s="95" t="s">
        <v>34</v>
      </c>
      <c r="F9" s="95" t="s">
        <v>34</v>
      </c>
      <c r="G9" s="96" t="s">
        <v>801</v>
      </c>
      <c r="H9" s="95" t="s">
        <v>34</v>
      </c>
      <c r="I9" s="95" t="s">
        <v>34</v>
      </c>
      <c r="J9" s="96" t="s">
        <v>775</v>
      </c>
      <c r="K9" s="47"/>
      <c r="L9" s="82"/>
      <c r="M9" s="82"/>
      <c r="N9" s="82"/>
      <c r="O9" s="82"/>
      <c r="P9" s="82"/>
      <c r="Q9" s="82"/>
      <c r="R9" s="82"/>
      <c r="S9" s="82"/>
      <c r="T9" s="82"/>
      <c r="U9" s="82"/>
      <c r="V9" s="82"/>
      <c r="W9" s="82"/>
      <c r="X9" s="82"/>
      <c r="Y9" s="82"/>
      <c r="Z9" s="82"/>
    </row>
    <row r="10" spans="1:28" ht="12.75" customHeight="1">
      <c r="A10" s="231" t="s">
        <v>26</v>
      </c>
      <c r="B10" s="47" t="s">
        <v>235</v>
      </c>
      <c r="C10" s="194"/>
      <c r="D10" s="95">
        <v>0</v>
      </c>
      <c r="E10" s="95" t="s">
        <v>34</v>
      </c>
      <c r="F10" s="95" t="s">
        <v>34</v>
      </c>
      <c r="G10" s="47" t="s">
        <v>804</v>
      </c>
      <c r="H10" s="95" t="s">
        <v>34</v>
      </c>
      <c r="I10" s="95" t="s">
        <v>34</v>
      </c>
      <c r="J10" s="96" t="s">
        <v>775</v>
      </c>
      <c r="K10" s="47"/>
      <c r="L10" s="82"/>
      <c r="M10" s="82"/>
      <c r="N10" s="82"/>
      <c r="O10" s="82"/>
      <c r="P10" s="82"/>
      <c r="Q10" s="82"/>
      <c r="R10" s="82"/>
      <c r="S10" s="82"/>
      <c r="T10" s="82"/>
      <c r="U10" s="82"/>
      <c r="V10" s="82"/>
      <c r="W10" s="82"/>
      <c r="X10" s="82"/>
      <c r="Y10" s="82"/>
      <c r="Z10" s="82"/>
    </row>
    <row r="11" spans="1:28" ht="12.75" customHeight="1">
      <c r="A11" s="231" t="s">
        <v>26</v>
      </c>
      <c r="B11" s="47" t="s">
        <v>374</v>
      </c>
      <c r="C11" s="194"/>
      <c r="D11" s="95">
        <v>0</v>
      </c>
      <c r="E11" s="95" t="s">
        <v>34</v>
      </c>
      <c r="F11" s="95" t="s">
        <v>34</v>
      </c>
      <c r="G11" s="96" t="s">
        <v>807</v>
      </c>
      <c r="H11" s="95" t="s">
        <v>34</v>
      </c>
      <c r="I11" s="95" t="s">
        <v>34</v>
      </c>
      <c r="J11" s="96" t="s">
        <v>775</v>
      </c>
      <c r="K11" s="47"/>
      <c r="L11" s="82"/>
      <c r="M11" s="82"/>
      <c r="N11" s="82"/>
      <c r="O11" s="82"/>
      <c r="P11" s="82"/>
      <c r="Q11" s="82"/>
      <c r="R11" s="82"/>
      <c r="S11" s="82"/>
      <c r="T11" s="82"/>
      <c r="U11" s="82"/>
      <c r="V11" s="82"/>
      <c r="W11" s="82"/>
      <c r="X11" s="82"/>
      <c r="Y11" s="82"/>
      <c r="Z11" s="82"/>
    </row>
    <row r="12" spans="1:28" ht="12.75" customHeight="1">
      <c r="A12" s="231" t="s">
        <v>26</v>
      </c>
      <c r="B12" s="47" t="s">
        <v>149</v>
      </c>
      <c r="C12" s="194"/>
      <c r="D12" s="95">
        <v>0</v>
      </c>
      <c r="E12" s="95" t="s">
        <v>34</v>
      </c>
      <c r="F12" s="95" t="s">
        <v>34</v>
      </c>
      <c r="G12" s="96" t="s">
        <v>808</v>
      </c>
      <c r="H12" s="95" t="s">
        <v>34</v>
      </c>
      <c r="I12" s="95" t="s">
        <v>34</v>
      </c>
      <c r="J12" s="96" t="s">
        <v>775</v>
      </c>
      <c r="K12" s="47" t="s">
        <v>810</v>
      </c>
      <c r="L12" s="82"/>
      <c r="M12" s="82"/>
      <c r="N12" s="82"/>
      <c r="O12" s="82"/>
      <c r="P12" s="82"/>
      <c r="Q12" s="82"/>
      <c r="R12" s="82"/>
      <c r="S12" s="82"/>
      <c r="T12" s="82"/>
      <c r="U12" s="82"/>
      <c r="V12" s="82"/>
      <c r="W12" s="82"/>
      <c r="X12" s="82"/>
      <c r="Y12" s="82"/>
      <c r="Z12" s="82"/>
    </row>
    <row r="13" spans="1:28" ht="12.75" customHeight="1">
      <c r="A13" s="231" t="s">
        <v>26</v>
      </c>
      <c r="B13" s="47" t="s">
        <v>814</v>
      </c>
      <c r="C13" s="194"/>
      <c r="D13" s="95">
        <v>0</v>
      </c>
      <c r="E13" s="95" t="s">
        <v>34</v>
      </c>
      <c r="F13" s="95" t="s">
        <v>34</v>
      </c>
      <c r="G13" s="47" t="s">
        <v>815</v>
      </c>
      <c r="H13" s="95" t="s">
        <v>34</v>
      </c>
      <c r="I13" s="95" t="s">
        <v>34</v>
      </c>
      <c r="J13" s="96" t="s">
        <v>775</v>
      </c>
      <c r="K13" s="47"/>
      <c r="L13" s="82"/>
      <c r="M13" s="82"/>
      <c r="N13" s="82"/>
      <c r="O13" s="82"/>
      <c r="P13" s="82"/>
      <c r="Q13" s="82"/>
      <c r="R13" s="82"/>
      <c r="S13" s="82"/>
      <c r="T13" s="82"/>
      <c r="U13" s="82"/>
      <c r="V13" s="82"/>
      <c r="W13" s="82"/>
      <c r="X13" s="82"/>
      <c r="Y13" s="82"/>
      <c r="Z13" s="82"/>
    </row>
    <row r="14" spans="1:28" ht="12.75" customHeight="1">
      <c r="A14" s="231" t="s">
        <v>26</v>
      </c>
      <c r="B14" s="47" t="s">
        <v>817</v>
      </c>
      <c r="C14" s="194"/>
      <c r="D14" s="95">
        <v>0</v>
      </c>
      <c r="E14" s="95" t="s">
        <v>33</v>
      </c>
      <c r="F14" s="95" t="s">
        <v>33</v>
      </c>
      <c r="G14" s="47"/>
      <c r="H14" s="95" t="s">
        <v>34</v>
      </c>
      <c r="I14" s="95" t="s">
        <v>34</v>
      </c>
      <c r="J14" s="96" t="s">
        <v>775</v>
      </c>
      <c r="K14" s="47"/>
      <c r="L14" s="82"/>
      <c r="M14" s="82"/>
      <c r="N14" s="82"/>
      <c r="O14" s="82"/>
      <c r="P14" s="82"/>
      <c r="Q14" s="82"/>
      <c r="R14" s="82"/>
      <c r="S14" s="82"/>
      <c r="T14" s="82"/>
      <c r="U14" s="82"/>
      <c r="V14" s="82"/>
      <c r="W14" s="82"/>
      <c r="X14" s="82"/>
      <c r="Y14" s="82"/>
      <c r="Z14" s="82"/>
    </row>
    <row r="15" spans="1:28" ht="12.75" customHeight="1">
      <c r="A15" s="231" t="s">
        <v>26</v>
      </c>
      <c r="B15" s="47" t="s">
        <v>818</v>
      </c>
      <c r="C15" s="194"/>
      <c r="D15" s="95">
        <v>0</v>
      </c>
      <c r="E15" s="95" t="s">
        <v>34</v>
      </c>
      <c r="F15" s="95" t="s">
        <v>44</v>
      </c>
      <c r="G15" s="47" t="s">
        <v>819</v>
      </c>
      <c r="H15" s="95" t="s">
        <v>34</v>
      </c>
      <c r="I15" s="95" t="s">
        <v>34</v>
      </c>
      <c r="J15" s="96" t="s">
        <v>775</v>
      </c>
      <c r="K15" s="47"/>
      <c r="L15" s="82"/>
      <c r="M15" s="82"/>
      <c r="N15" s="82"/>
      <c r="O15" s="82"/>
      <c r="P15" s="82"/>
      <c r="Q15" s="82"/>
      <c r="R15" s="82"/>
      <c r="S15" s="82"/>
      <c r="T15" s="82"/>
      <c r="U15" s="82"/>
      <c r="V15" s="82"/>
      <c r="W15" s="82"/>
      <c r="X15" s="82"/>
      <c r="Y15" s="82"/>
      <c r="Z15" s="82"/>
    </row>
    <row r="16" spans="1:28" ht="12.75" customHeight="1">
      <c r="A16" s="231" t="s">
        <v>26</v>
      </c>
      <c r="B16" s="47" t="s">
        <v>821</v>
      </c>
      <c r="C16" s="47" t="s">
        <v>205</v>
      </c>
      <c r="D16" s="95">
        <v>1</v>
      </c>
      <c r="E16" s="95" t="s">
        <v>34</v>
      </c>
      <c r="F16" s="95" t="s">
        <v>34</v>
      </c>
      <c r="G16" s="47" t="s">
        <v>823</v>
      </c>
      <c r="H16" s="95" t="s">
        <v>34</v>
      </c>
      <c r="I16" s="95" t="s">
        <v>34</v>
      </c>
      <c r="J16" s="96" t="s">
        <v>775</v>
      </c>
      <c r="K16" s="47" t="s">
        <v>824</v>
      </c>
      <c r="L16" s="82"/>
      <c r="M16" s="82"/>
      <c r="N16" s="82"/>
      <c r="O16" s="82"/>
      <c r="P16" s="82"/>
      <c r="Q16" s="82"/>
      <c r="R16" s="82"/>
      <c r="S16" s="82"/>
      <c r="T16" s="82"/>
      <c r="U16" s="82"/>
      <c r="V16" s="82"/>
      <c r="W16" s="82"/>
      <c r="X16" s="82"/>
      <c r="Y16" s="82"/>
      <c r="Z16" s="82"/>
    </row>
    <row r="17" spans="1:26" ht="12.75" customHeight="1">
      <c r="A17" s="236" t="s">
        <v>26</v>
      </c>
      <c r="B17" s="97" t="s">
        <v>825</v>
      </c>
      <c r="C17" s="98"/>
      <c r="D17" s="99">
        <v>0</v>
      </c>
      <c r="E17" s="99" t="s">
        <v>34</v>
      </c>
      <c r="F17" s="99" t="s">
        <v>34</v>
      </c>
      <c r="G17" s="100" t="s">
        <v>827</v>
      </c>
      <c r="H17" s="99" t="s">
        <v>34</v>
      </c>
      <c r="I17" s="99" t="s">
        <v>34</v>
      </c>
      <c r="J17" s="101" t="s">
        <v>775</v>
      </c>
      <c r="K17" s="97" t="s">
        <v>831</v>
      </c>
      <c r="L17" s="98"/>
      <c r="M17" s="98"/>
      <c r="N17" s="98"/>
      <c r="O17" s="98"/>
      <c r="P17" s="98"/>
      <c r="Q17" s="98"/>
      <c r="R17" s="98"/>
      <c r="S17" s="98"/>
      <c r="T17" s="98"/>
      <c r="U17" s="98"/>
      <c r="V17" s="98"/>
      <c r="W17" s="98"/>
      <c r="X17" s="98"/>
      <c r="Y17" s="98"/>
      <c r="Z17" s="98"/>
    </row>
    <row r="18" spans="1:26" ht="12.75" customHeight="1">
      <c r="A18" s="231" t="s">
        <v>147</v>
      </c>
      <c r="B18" s="47" t="s">
        <v>771</v>
      </c>
      <c r="C18" s="194"/>
      <c r="D18" s="95">
        <v>0</v>
      </c>
      <c r="E18" s="95" t="s">
        <v>34</v>
      </c>
      <c r="F18" s="95" t="s">
        <v>34</v>
      </c>
      <c r="G18" s="47" t="s">
        <v>772</v>
      </c>
      <c r="H18" s="95" t="s">
        <v>34</v>
      </c>
      <c r="I18" s="95" t="s">
        <v>34</v>
      </c>
      <c r="J18" s="96" t="s">
        <v>775</v>
      </c>
      <c r="K18" s="47"/>
      <c r="L18" s="82"/>
      <c r="M18" s="82"/>
      <c r="N18" s="82"/>
      <c r="O18" s="82"/>
      <c r="P18" s="82"/>
      <c r="Q18" s="82"/>
      <c r="R18" s="82"/>
      <c r="S18" s="82"/>
      <c r="T18" s="82"/>
      <c r="U18" s="82"/>
      <c r="V18" s="82"/>
      <c r="W18" s="82"/>
      <c r="X18" s="82"/>
      <c r="Y18" s="82"/>
      <c r="Z18" s="82"/>
    </row>
    <row r="19" spans="1:26" ht="12.75" customHeight="1">
      <c r="A19" s="231" t="s">
        <v>147</v>
      </c>
      <c r="B19" s="94" t="s">
        <v>780</v>
      </c>
      <c r="C19" s="194"/>
      <c r="D19" s="95">
        <v>0</v>
      </c>
      <c r="E19" s="95" t="s">
        <v>34</v>
      </c>
      <c r="F19" s="95" t="s">
        <v>34</v>
      </c>
      <c r="G19" s="96" t="s">
        <v>781</v>
      </c>
      <c r="H19" s="95" t="s">
        <v>34</v>
      </c>
      <c r="I19" s="95" t="s">
        <v>34</v>
      </c>
      <c r="J19" s="96" t="s">
        <v>775</v>
      </c>
      <c r="K19" s="47"/>
      <c r="L19" s="82"/>
      <c r="M19" s="82"/>
      <c r="N19" s="82"/>
      <c r="O19" s="82"/>
      <c r="P19" s="82"/>
      <c r="Q19" s="82"/>
      <c r="R19" s="82"/>
      <c r="S19" s="82"/>
      <c r="T19" s="82"/>
      <c r="U19" s="82"/>
      <c r="V19" s="82"/>
      <c r="W19" s="82"/>
      <c r="X19" s="82"/>
      <c r="Y19" s="82"/>
      <c r="Z19" s="82"/>
    </row>
    <row r="20" spans="1:26" ht="12.75" customHeight="1">
      <c r="A20" s="231" t="s">
        <v>147</v>
      </c>
      <c r="B20" s="47" t="s">
        <v>2315</v>
      </c>
      <c r="C20" s="194"/>
      <c r="D20" s="95">
        <v>0</v>
      </c>
      <c r="E20" s="95" t="s">
        <v>34</v>
      </c>
      <c r="F20" s="95" t="s">
        <v>34</v>
      </c>
      <c r="G20" s="47" t="s">
        <v>784</v>
      </c>
      <c r="H20" s="95" t="s">
        <v>34</v>
      </c>
      <c r="I20" s="95" t="s">
        <v>34</v>
      </c>
      <c r="J20" s="96" t="s">
        <v>775</v>
      </c>
      <c r="K20" s="47"/>
      <c r="L20" s="82"/>
      <c r="M20" s="82"/>
      <c r="N20" s="82"/>
      <c r="O20" s="82"/>
      <c r="P20" s="82"/>
      <c r="Q20" s="82"/>
      <c r="R20" s="82"/>
      <c r="S20" s="82"/>
      <c r="T20" s="82"/>
      <c r="U20" s="82"/>
      <c r="V20" s="82"/>
      <c r="W20" s="82"/>
      <c r="X20" s="82"/>
      <c r="Y20" s="82"/>
      <c r="Z20" s="82"/>
    </row>
    <row r="21" spans="1:26" ht="12.75" customHeight="1">
      <c r="A21" s="231" t="s">
        <v>147</v>
      </c>
      <c r="B21" s="47" t="s">
        <v>788</v>
      </c>
      <c r="C21" s="194"/>
      <c r="D21" s="95">
        <v>0</v>
      </c>
      <c r="E21" s="95" t="s">
        <v>34</v>
      </c>
      <c r="F21" s="95" t="s">
        <v>34</v>
      </c>
      <c r="G21" s="47" t="s">
        <v>790</v>
      </c>
      <c r="H21" s="95" t="s">
        <v>34</v>
      </c>
      <c r="I21" s="95" t="s">
        <v>34</v>
      </c>
      <c r="J21" s="96" t="s">
        <v>775</v>
      </c>
      <c r="K21" s="47"/>
      <c r="L21" s="82"/>
      <c r="M21" s="82"/>
      <c r="N21" s="82"/>
      <c r="O21" s="82"/>
      <c r="P21" s="82"/>
      <c r="Q21" s="82"/>
      <c r="R21" s="82"/>
      <c r="S21" s="82"/>
      <c r="T21" s="82"/>
      <c r="U21" s="82"/>
      <c r="V21" s="82"/>
      <c r="W21" s="82"/>
      <c r="X21" s="82"/>
      <c r="Y21" s="82"/>
      <c r="Z21" s="82"/>
    </row>
    <row r="22" spans="1:26" ht="12.75" customHeight="1">
      <c r="A22" s="231" t="s">
        <v>147</v>
      </c>
      <c r="B22" s="47" t="s">
        <v>793</v>
      </c>
      <c r="C22" s="194"/>
      <c r="D22" s="95">
        <v>0</v>
      </c>
      <c r="E22" s="95" t="s">
        <v>33</v>
      </c>
      <c r="F22" s="95" t="s">
        <v>33</v>
      </c>
      <c r="G22" s="47"/>
      <c r="H22" s="95" t="s">
        <v>34</v>
      </c>
      <c r="I22" s="95" t="s">
        <v>34</v>
      </c>
      <c r="J22" s="96" t="s">
        <v>775</v>
      </c>
      <c r="K22" s="47"/>
      <c r="L22" s="82"/>
      <c r="M22" s="82"/>
      <c r="N22" s="82"/>
      <c r="O22" s="82"/>
      <c r="P22" s="82"/>
      <c r="Q22" s="82"/>
      <c r="R22" s="82"/>
      <c r="S22" s="82"/>
      <c r="T22" s="82"/>
      <c r="U22" s="82"/>
      <c r="V22" s="82"/>
      <c r="W22" s="82"/>
      <c r="X22" s="82"/>
      <c r="Y22" s="82"/>
      <c r="Z22" s="82"/>
    </row>
    <row r="23" spans="1:26" ht="12.75" customHeight="1">
      <c r="A23" s="231" t="s">
        <v>147</v>
      </c>
      <c r="B23" s="47" t="s">
        <v>796</v>
      </c>
      <c r="C23" s="194"/>
      <c r="D23" s="95">
        <v>0</v>
      </c>
      <c r="E23" s="95" t="s">
        <v>33</v>
      </c>
      <c r="F23" s="95" t="s">
        <v>33</v>
      </c>
      <c r="G23" s="47"/>
      <c r="H23" s="95" t="s">
        <v>34</v>
      </c>
      <c r="I23" s="95" t="s">
        <v>34</v>
      </c>
      <c r="J23" s="96" t="s">
        <v>775</v>
      </c>
      <c r="K23" s="47"/>
      <c r="L23" s="82"/>
      <c r="M23" s="82"/>
      <c r="N23" s="82"/>
      <c r="O23" s="82"/>
      <c r="P23" s="82"/>
      <c r="Q23" s="82"/>
      <c r="R23" s="82"/>
      <c r="S23" s="82"/>
      <c r="T23" s="82"/>
      <c r="U23" s="82"/>
      <c r="V23" s="82"/>
      <c r="W23" s="82"/>
      <c r="X23" s="82"/>
      <c r="Y23" s="82"/>
      <c r="Z23" s="82"/>
    </row>
    <row r="24" spans="1:26" ht="12.75" customHeight="1">
      <c r="A24" s="231" t="s">
        <v>147</v>
      </c>
      <c r="B24" s="47" t="s">
        <v>446</v>
      </c>
      <c r="C24" s="194"/>
      <c r="D24" s="95">
        <v>0</v>
      </c>
      <c r="E24" s="95" t="s">
        <v>34</v>
      </c>
      <c r="F24" s="95" t="s">
        <v>33</v>
      </c>
      <c r="G24" s="47" t="s">
        <v>798</v>
      </c>
      <c r="H24" s="95" t="s">
        <v>34</v>
      </c>
      <c r="I24" s="95" t="s">
        <v>34</v>
      </c>
      <c r="J24" s="96" t="s">
        <v>775</v>
      </c>
      <c r="K24" s="47"/>
      <c r="L24" s="82"/>
      <c r="M24" s="82"/>
      <c r="N24" s="82"/>
      <c r="O24" s="82"/>
      <c r="P24" s="82"/>
      <c r="Q24" s="82"/>
      <c r="R24" s="82"/>
      <c r="S24" s="82"/>
      <c r="T24" s="82"/>
      <c r="U24" s="82"/>
      <c r="V24" s="82"/>
      <c r="W24" s="82"/>
      <c r="X24" s="82"/>
      <c r="Y24" s="82"/>
      <c r="Z24" s="82"/>
    </row>
    <row r="25" spans="1:26" ht="12.75" customHeight="1">
      <c r="A25" s="231" t="s">
        <v>147</v>
      </c>
      <c r="B25" s="47" t="s">
        <v>162</v>
      </c>
      <c r="C25" s="194"/>
      <c r="D25" s="95">
        <v>0</v>
      </c>
      <c r="E25" s="95" t="s">
        <v>34</v>
      </c>
      <c r="F25" s="95" t="s">
        <v>34</v>
      </c>
      <c r="G25" s="96" t="s">
        <v>801</v>
      </c>
      <c r="H25" s="95" t="s">
        <v>34</v>
      </c>
      <c r="I25" s="95" t="s">
        <v>34</v>
      </c>
      <c r="J25" s="96" t="s">
        <v>775</v>
      </c>
      <c r="K25" s="47"/>
      <c r="L25" s="82"/>
      <c r="M25" s="82"/>
      <c r="N25" s="82"/>
      <c r="O25" s="82"/>
      <c r="P25" s="82"/>
      <c r="Q25" s="82"/>
      <c r="R25" s="82"/>
      <c r="S25" s="82"/>
      <c r="T25" s="82"/>
      <c r="U25" s="82"/>
      <c r="V25" s="82"/>
      <c r="W25" s="82"/>
      <c r="X25" s="82"/>
      <c r="Y25" s="82"/>
      <c r="Z25" s="82"/>
    </row>
    <row r="26" spans="1:26" ht="12.75" customHeight="1">
      <c r="A26" s="231" t="s">
        <v>147</v>
      </c>
      <c r="B26" s="47" t="s">
        <v>235</v>
      </c>
      <c r="C26" s="194"/>
      <c r="D26" s="95">
        <v>0</v>
      </c>
      <c r="E26" s="95" t="s">
        <v>34</v>
      </c>
      <c r="F26" s="95" t="s">
        <v>34</v>
      </c>
      <c r="G26" s="47" t="s">
        <v>804</v>
      </c>
      <c r="H26" s="95" t="s">
        <v>34</v>
      </c>
      <c r="I26" s="95" t="s">
        <v>34</v>
      </c>
      <c r="J26" s="96" t="s">
        <v>775</v>
      </c>
      <c r="K26" s="47"/>
      <c r="L26" s="82"/>
      <c r="M26" s="82"/>
      <c r="N26" s="82"/>
      <c r="O26" s="82"/>
      <c r="P26" s="82"/>
      <c r="Q26" s="82"/>
      <c r="R26" s="82"/>
      <c r="S26" s="82"/>
      <c r="T26" s="82"/>
      <c r="U26" s="82"/>
      <c r="V26" s="82"/>
      <c r="W26" s="82"/>
      <c r="X26" s="82"/>
      <c r="Y26" s="82"/>
      <c r="Z26" s="82"/>
    </row>
    <row r="27" spans="1:26" ht="12.75" customHeight="1">
      <c r="A27" s="231" t="s">
        <v>147</v>
      </c>
      <c r="B27" s="47" t="s">
        <v>374</v>
      </c>
      <c r="C27" s="194"/>
      <c r="D27" s="95">
        <v>0</v>
      </c>
      <c r="E27" s="95" t="s">
        <v>34</v>
      </c>
      <c r="F27" s="95" t="s">
        <v>34</v>
      </c>
      <c r="G27" s="96" t="s">
        <v>807</v>
      </c>
      <c r="H27" s="95" t="s">
        <v>34</v>
      </c>
      <c r="I27" s="95" t="s">
        <v>34</v>
      </c>
      <c r="J27" s="96" t="s">
        <v>775</v>
      </c>
      <c r="K27" s="47"/>
      <c r="L27" s="82"/>
      <c r="M27" s="82"/>
      <c r="N27" s="82"/>
      <c r="O27" s="82"/>
      <c r="P27" s="82"/>
      <c r="Q27" s="82"/>
      <c r="R27" s="82"/>
      <c r="S27" s="82"/>
      <c r="T27" s="82"/>
      <c r="U27" s="82"/>
      <c r="V27" s="82"/>
      <c r="W27" s="82"/>
      <c r="X27" s="82"/>
      <c r="Y27" s="82"/>
      <c r="Z27" s="82"/>
    </row>
    <row r="28" spans="1:26" ht="12.75" customHeight="1">
      <c r="A28" s="231" t="s">
        <v>147</v>
      </c>
      <c r="B28" s="47" t="s">
        <v>149</v>
      </c>
      <c r="C28" s="194"/>
      <c r="D28" s="95">
        <v>0</v>
      </c>
      <c r="E28" s="95" t="s">
        <v>34</v>
      </c>
      <c r="F28" s="95" t="s">
        <v>34</v>
      </c>
      <c r="G28" s="96" t="s">
        <v>808</v>
      </c>
      <c r="H28" s="95" t="s">
        <v>34</v>
      </c>
      <c r="I28" s="95" t="s">
        <v>34</v>
      </c>
      <c r="J28" s="96" t="s">
        <v>775</v>
      </c>
      <c r="K28" s="47" t="s">
        <v>810</v>
      </c>
      <c r="L28" s="82"/>
      <c r="M28" s="82"/>
      <c r="N28" s="82"/>
      <c r="O28" s="82"/>
      <c r="P28" s="82"/>
      <c r="Q28" s="82"/>
      <c r="R28" s="82"/>
      <c r="S28" s="82"/>
      <c r="T28" s="82"/>
      <c r="U28" s="82"/>
      <c r="V28" s="82"/>
      <c r="W28" s="82"/>
      <c r="X28" s="82"/>
      <c r="Y28" s="82"/>
      <c r="Z28" s="82"/>
    </row>
    <row r="29" spans="1:26" ht="12.75" customHeight="1">
      <c r="A29" s="231" t="s">
        <v>147</v>
      </c>
      <c r="B29" s="47" t="s">
        <v>814</v>
      </c>
      <c r="C29" s="194"/>
      <c r="D29" s="95">
        <v>0</v>
      </c>
      <c r="E29" s="95" t="s">
        <v>34</v>
      </c>
      <c r="F29" s="95" t="s">
        <v>34</v>
      </c>
      <c r="G29" s="47" t="s">
        <v>815</v>
      </c>
      <c r="H29" s="95" t="s">
        <v>34</v>
      </c>
      <c r="I29" s="95" t="s">
        <v>34</v>
      </c>
      <c r="J29" s="96" t="s">
        <v>775</v>
      </c>
      <c r="K29" s="47"/>
      <c r="L29" s="82"/>
      <c r="M29" s="82"/>
      <c r="N29" s="82"/>
      <c r="O29" s="82"/>
      <c r="P29" s="82"/>
      <c r="Q29" s="82"/>
      <c r="R29" s="82"/>
      <c r="S29" s="82"/>
      <c r="T29" s="82"/>
      <c r="U29" s="82"/>
      <c r="V29" s="82"/>
      <c r="W29" s="82"/>
      <c r="X29" s="82"/>
      <c r="Y29" s="82"/>
      <c r="Z29" s="82"/>
    </row>
    <row r="30" spans="1:26" ht="12.75" customHeight="1">
      <c r="A30" s="231" t="s">
        <v>147</v>
      </c>
      <c r="B30" s="47" t="s">
        <v>817</v>
      </c>
      <c r="C30" s="194"/>
      <c r="D30" s="95">
        <v>0</v>
      </c>
      <c r="E30" s="95" t="s">
        <v>33</v>
      </c>
      <c r="F30" s="95" t="s">
        <v>33</v>
      </c>
      <c r="G30" s="47"/>
      <c r="H30" s="95" t="s">
        <v>34</v>
      </c>
      <c r="I30" s="95" t="s">
        <v>34</v>
      </c>
      <c r="J30" s="96" t="s">
        <v>775</v>
      </c>
      <c r="K30" s="47"/>
      <c r="L30" s="82"/>
      <c r="M30" s="82"/>
      <c r="N30" s="82"/>
      <c r="O30" s="82"/>
      <c r="P30" s="82"/>
      <c r="Q30" s="82"/>
      <c r="R30" s="82"/>
      <c r="S30" s="82"/>
      <c r="T30" s="82"/>
      <c r="U30" s="82"/>
      <c r="V30" s="82"/>
      <c r="W30" s="82"/>
      <c r="X30" s="82"/>
      <c r="Y30" s="82"/>
      <c r="Z30" s="82"/>
    </row>
    <row r="31" spans="1:26" ht="12.75" customHeight="1">
      <c r="A31" s="231" t="s">
        <v>147</v>
      </c>
      <c r="B31" s="47" t="s">
        <v>818</v>
      </c>
      <c r="C31" s="194"/>
      <c r="D31" s="95">
        <v>0</v>
      </c>
      <c r="E31" s="95" t="s">
        <v>34</v>
      </c>
      <c r="F31" s="95" t="s">
        <v>44</v>
      </c>
      <c r="G31" s="47" t="s">
        <v>819</v>
      </c>
      <c r="H31" s="95" t="s">
        <v>34</v>
      </c>
      <c r="I31" s="95" t="s">
        <v>34</v>
      </c>
      <c r="J31" s="96" t="s">
        <v>775</v>
      </c>
      <c r="K31" s="47"/>
      <c r="L31" s="82"/>
      <c r="M31" s="82"/>
      <c r="N31" s="82"/>
      <c r="O31" s="82"/>
      <c r="P31" s="82"/>
      <c r="Q31" s="82"/>
      <c r="R31" s="82"/>
      <c r="S31" s="82"/>
      <c r="T31" s="82"/>
      <c r="U31" s="82"/>
      <c r="V31" s="82"/>
      <c r="W31" s="82"/>
      <c r="X31" s="82"/>
      <c r="Y31" s="82"/>
      <c r="Z31" s="82"/>
    </row>
    <row r="32" spans="1:26" ht="12.75" customHeight="1">
      <c r="A32" s="231" t="s">
        <v>147</v>
      </c>
      <c r="B32" s="47" t="s">
        <v>821</v>
      </c>
      <c r="C32" s="47" t="s">
        <v>205</v>
      </c>
      <c r="D32" s="95">
        <v>1</v>
      </c>
      <c r="E32" s="95" t="s">
        <v>34</v>
      </c>
      <c r="F32" s="95" t="s">
        <v>34</v>
      </c>
      <c r="G32" s="47" t="s">
        <v>823</v>
      </c>
      <c r="H32" s="95" t="s">
        <v>34</v>
      </c>
      <c r="I32" s="95" t="s">
        <v>34</v>
      </c>
      <c r="J32" s="96" t="s">
        <v>775</v>
      </c>
      <c r="K32" s="47" t="s">
        <v>824</v>
      </c>
      <c r="L32" s="82"/>
      <c r="M32" s="82"/>
      <c r="N32" s="82"/>
      <c r="O32" s="82"/>
      <c r="P32" s="82"/>
      <c r="Q32" s="82"/>
      <c r="R32" s="82"/>
      <c r="S32" s="82"/>
      <c r="T32" s="82"/>
      <c r="U32" s="82"/>
      <c r="V32" s="82"/>
      <c r="W32" s="82"/>
      <c r="X32" s="82"/>
      <c r="Y32" s="82"/>
      <c r="Z32" s="82"/>
    </row>
    <row r="33" spans="1:28" ht="12.75" customHeight="1">
      <c r="A33" s="236" t="s">
        <v>147</v>
      </c>
      <c r="B33" s="47" t="s">
        <v>825</v>
      </c>
      <c r="C33" s="194"/>
      <c r="D33" s="95">
        <v>0</v>
      </c>
      <c r="E33" s="95" t="s">
        <v>34</v>
      </c>
      <c r="F33" s="95" t="s">
        <v>34</v>
      </c>
      <c r="G33" s="102" t="s">
        <v>827</v>
      </c>
      <c r="H33" s="95" t="s">
        <v>34</v>
      </c>
      <c r="I33" s="95" t="s">
        <v>34</v>
      </c>
      <c r="J33" s="96" t="s">
        <v>775</v>
      </c>
      <c r="K33" s="47" t="s">
        <v>831</v>
      </c>
      <c r="L33" s="82"/>
      <c r="M33" s="82"/>
      <c r="N33" s="82"/>
      <c r="O33" s="82"/>
      <c r="P33" s="82"/>
      <c r="Q33" s="82"/>
      <c r="R33" s="82"/>
      <c r="S33" s="82"/>
      <c r="T33" s="82"/>
      <c r="U33" s="82"/>
      <c r="V33" s="82"/>
      <c r="W33" s="82"/>
      <c r="X33" s="82"/>
      <c r="Y33" s="82"/>
      <c r="Z33" s="82"/>
    </row>
    <row r="34" spans="1:28" ht="12.75" customHeight="1">
      <c r="A34" s="187" t="s">
        <v>212</v>
      </c>
      <c r="B34" s="103" t="s">
        <v>771</v>
      </c>
      <c r="C34" s="104"/>
      <c r="D34" s="105">
        <v>0</v>
      </c>
      <c r="E34" s="105" t="s">
        <v>34</v>
      </c>
      <c r="F34" s="105" t="s">
        <v>33</v>
      </c>
      <c r="G34" s="47" t="s">
        <v>837</v>
      </c>
      <c r="H34" s="105" t="s">
        <v>34</v>
      </c>
      <c r="I34" s="105" t="s">
        <v>34</v>
      </c>
      <c r="J34" s="106" t="s">
        <v>838</v>
      </c>
      <c r="K34" s="103"/>
      <c r="L34" s="104"/>
      <c r="M34" s="104"/>
      <c r="N34" s="104"/>
      <c r="O34" s="104"/>
      <c r="P34" s="104"/>
      <c r="Q34" s="104"/>
      <c r="R34" s="104"/>
      <c r="S34" s="104"/>
      <c r="T34" s="104"/>
      <c r="U34" s="104"/>
      <c r="V34" s="104"/>
      <c r="W34" s="104"/>
      <c r="X34" s="104"/>
      <c r="Y34" s="104"/>
      <c r="Z34" s="104"/>
      <c r="AA34" s="23"/>
      <c r="AB34" s="23"/>
    </row>
    <row r="35" spans="1:28" ht="12.75" customHeight="1">
      <c r="A35" s="187" t="s">
        <v>212</v>
      </c>
      <c r="B35" s="94" t="s">
        <v>780</v>
      </c>
      <c r="C35" s="194"/>
      <c r="D35" s="95">
        <v>0</v>
      </c>
      <c r="E35" s="95" t="s">
        <v>33</v>
      </c>
      <c r="F35" s="95" t="s">
        <v>33</v>
      </c>
      <c r="G35" s="47"/>
      <c r="H35" s="95" t="s">
        <v>34</v>
      </c>
      <c r="I35" s="95" t="s">
        <v>34</v>
      </c>
      <c r="J35" s="96" t="s">
        <v>838</v>
      </c>
      <c r="K35" s="47"/>
      <c r="L35" s="82"/>
      <c r="M35" s="82"/>
      <c r="N35" s="82"/>
      <c r="O35" s="82"/>
      <c r="P35" s="82"/>
      <c r="Q35" s="82"/>
      <c r="R35" s="82"/>
      <c r="S35" s="82"/>
      <c r="T35" s="82"/>
      <c r="U35" s="82"/>
      <c r="V35" s="82"/>
      <c r="W35" s="82"/>
      <c r="X35" s="82"/>
      <c r="Y35" s="82"/>
      <c r="Z35" s="82"/>
    </row>
    <row r="36" spans="1:28" ht="12.75" customHeight="1">
      <c r="A36" s="187" t="s">
        <v>212</v>
      </c>
      <c r="B36" s="47" t="s">
        <v>2315</v>
      </c>
      <c r="C36" s="194"/>
      <c r="D36" s="95">
        <v>0</v>
      </c>
      <c r="E36" s="95" t="s">
        <v>34</v>
      </c>
      <c r="F36" s="95" t="s">
        <v>33</v>
      </c>
      <c r="G36" s="107" t="s">
        <v>848</v>
      </c>
      <c r="H36" s="95" t="s">
        <v>34</v>
      </c>
      <c r="I36" s="95" t="s">
        <v>34</v>
      </c>
      <c r="J36" s="96" t="s">
        <v>838</v>
      </c>
      <c r="K36" s="47"/>
      <c r="L36" s="82"/>
      <c r="M36" s="82"/>
      <c r="N36" s="82"/>
      <c r="O36" s="82"/>
      <c r="P36" s="82"/>
      <c r="Q36" s="82"/>
      <c r="R36" s="82"/>
      <c r="S36" s="82"/>
      <c r="T36" s="82"/>
      <c r="U36" s="82"/>
      <c r="V36" s="82"/>
      <c r="W36" s="82"/>
      <c r="X36" s="82"/>
      <c r="Y36" s="82"/>
      <c r="Z36" s="82"/>
    </row>
    <row r="37" spans="1:28" ht="12.75" customHeight="1">
      <c r="A37" s="187" t="s">
        <v>212</v>
      </c>
      <c r="B37" s="47" t="s">
        <v>788</v>
      </c>
      <c r="C37" s="194"/>
      <c r="D37" s="95">
        <v>0</v>
      </c>
      <c r="E37" s="95" t="s">
        <v>34</v>
      </c>
      <c r="F37" s="95" t="s">
        <v>34</v>
      </c>
      <c r="G37" s="47" t="s">
        <v>851</v>
      </c>
      <c r="H37" s="95" t="s">
        <v>34</v>
      </c>
      <c r="I37" s="95" t="s">
        <v>34</v>
      </c>
      <c r="J37" s="96" t="s">
        <v>838</v>
      </c>
      <c r="K37" s="47"/>
      <c r="L37" s="82"/>
      <c r="M37" s="82"/>
      <c r="N37" s="82"/>
      <c r="O37" s="82"/>
      <c r="P37" s="82"/>
      <c r="Q37" s="82"/>
      <c r="R37" s="82"/>
      <c r="S37" s="82"/>
      <c r="T37" s="82"/>
      <c r="U37" s="82"/>
      <c r="V37" s="82"/>
      <c r="W37" s="82"/>
      <c r="X37" s="82"/>
      <c r="Y37" s="82"/>
      <c r="Z37" s="82"/>
    </row>
    <row r="38" spans="1:28" ht="12.75" customHeight="1">
      <c r="A38" s="187" t="s">
        <v>212</v>
      </c>
      <c r="B38" s="47" t="s">
        <v>793</v>
      </c>
      <c r="C38" s="194"/>
      <c r="D38" s="95">
        <v>0</v>
      </c>
      <c r="E38" s="95" t="s">
        <v>33</v>
      </c>
      <c r="F38" s="95" t="s">
        <v>33</v>
      </c>
      <c r="G38" s="47"/>
      <c r="H38" s="95" t="s">
        <v>34</v>
      </c>
      <c r="I38" s="95" t="s">
        <v>34</v>
      </c>
      <c r="J38" s="96" t="s">
        <v>838</v>
      </c>
      <c r="K38" s="47"/>
      <c r="L38" s="82"/>
      <c r="M38" s="82"/>
      <c r="N38" s="82"/>
      <c r="O38" s="82"/>
      <c r="P38" s="82"/>
      <c r="Q38" s="82"/>
      <c r="R38" s="82"/>
      <c r="S38" s="82"/>
      <c r="T38" s="82"/>
      <c r="U38" s="82"/>
      <c r="V38" s="82"/>
      <c r="W38" s="82"/>
      <c r="X38" s="82"/>
      <c r="Y38" s="82"/>
      <c r="Z38" s="82"/>
    </row>
    <row r="39" spans="1:28" ht="12.75" customHeight="1">
      <c r="A39" s="187" t="s">
        <v>212</v>
      </c>
      <c r="B39" s="47" t="s">
        <v>796</v>
      </c>
      <c r="C39" s="194"/>
      <c r="D39" s="95">
        <v>0</v>
      </c>
      <c r="E39" s="95" t="s">
        <v>34</v>
      </c>
      <c r="F39" s="95" t="s">
        <v>34</v>
      </c>
      <c r="G39" s="107" t="s">
        <v>848</v>
      </c>
      <c r="H39" s="95" t="s">
        <v>34</v>
      </c>
      <c r="I39" s="95" t="s">
        <v>34</v>
      </c>
      <c r="J39" s="96" t="s">
        <v>838</v>
      </c>
      <c r="K39" s="47"/>
      <c r="L39" s="82"/>
      <c r="M39" s="82"/>
      <c r="N39" s="82"/>
      <c r="O39" s="82"/>
      <c r="P39" s="82"/>
      <c r="Q39" s="82"/>
      <c r="R39" s="82"/>
      <c r="S39" s="82"/>
      <c r="T39" s="82"/>
      <c r="U39" s="82"/>
      <c r="V39" s="82"/>
      <c r="W39" s="82"/>
      <c r="X39" s="82"/>
      <c r="Y39" s="82"/>
      <c r="Z39" s="82"/>
    </row>
    <row r="40" spans="1:28" ht="12.75" customHeight="1">
      <c r="A40" s="187" t="s">
        <v>212</v>
      </c>
      <c r="B40" s="47" t="s">
        <v>446</v>
      </c>
      <c r="C40" s="194"/>
      <c r="D40" s="95">
        <v>0</v>
      </c>
      <c r="E40" s="95" t="s">
        <v>33</v>
      </c>
      <c r="F40" s="95" t="s">
        <v>33</v>
      </c>
      <c r="G40" s="107"/>
      <c r="H40" s="95" t="s">
        <v>34</v>
      </c>
      <c r="I40" s="95" t="s">
        <v>34</v>
      </c>
      <c r="J40" s="96" t="s">
        <v>838</v>
      </c>
      <c r="K40" s="47"/>
      <c r="L40" s="82"/>
      <c r="M40" s="82"/>
      <c r="N40" s="82"/>
      <c r="O40" s="82"/>
      <c r="P40" s="82"/>
      <c r="Q40" s="82"/>
      <c r="R40" s="82"/>
      <c r="S40" s="82"/>
      <c r="T40" s="82"/>
      <c r="U40" s="82"/>
      <c r="V40" s="82"/>
      <c r="W40" s="82"/>
      <c r="X40" s="82"/>
      <c r="Y40" s="82"/>
      <c r="Z40" s="82"/>
    </row>
    <row r="41" spans="1:28" ht="12.75" customHeight="1">
      <c r="A41" s="187" t="s">
        <v>212</v>
      </c>
      <c r="B41" s="47" t="s">
        <v>162</v>
      </c>
      <c r="C41" s="194"/>
      <c r="D41" s="95">
        <v>0</v>
      </c>
      <c r="E41" s="95" t="s">
        <v>34</v>
      </c>
      <c r="F41" s="95" t="s">
        <v>34</v>
      </c>
      <c r="G41" s="96" t="s">
        <v>853</v>
      </c>
      <c r="H41" s="95" t="s">
        <v>34</v>
      </c>
      <c r="I41" s="95" t="s">
        <v>34</v>
      </c>
      <c r="J41" s="96" t="s">
        <v>838</v>
      </c>
      <c r="K41" s="47"/>
      <c r="L41" s="82"/>
      <c r="M41" s="82"/>
      <c r="N41" s="82"/>
      <c r="O41" s="82"/>
      <c r="P41" s="82"/>
      <c r="Q41" s="82"/>
      <c r="R41" s="82"/>
      <c r="S41" s="82"/>
      <c r="T41" s="82"/>
      <c r="U41" s="82"/>
      <c r="V41" s="82"/>
      <c r="W41" s="82"/>
      <c r="X41" s="82"/>
      <c r="Y41" s="82"/>
      <c r="Z41" s="82"/>
    </row>
    <row r="42" spans="1:28" ht="12.75" customHeight="1">
      <c r="A42" s="187" t="s">
        <v>212</v>
      </c>
      <c r="B42" s="47" t="s">
        <v>235</v>
      </c>
      <c r="C42" s="194"/>
      <c r="D42" s="95">
        <v>0</v>
      </c>
      <c r="E42" s="95" t="s">
        <v>34</v>
      </c>
      <c r="F42" s="95" t="s">
        <v>34</v>
      </c>
      <c r="G42" s="107" t="s">
        <v>855</v>
      </c>
      <c r="H42" s="95" t="s">
        <v>34</v>
      </c>
      <c r="I42" s="95" t="s">
        <v>34</v>
      </c>
      <c r="J42" s="96" t="s">
        <v>838</v>
      </c>
      <c r="K42" s="47"/>
      <c r="L42" s="82"/>
      <c r="M42" s="82"/>
      <c r="N42" s="82"/>
      <c r="O42" s="82"/>
      <c r="P42" s="82"/>
      <c r="Q42" s="82"/>
      <c r="R42" s="82"/>
      <c r="S42" s="82"/>
      <c r="T42" s="82"/>
      <c r="U42" s="82"/>
      <c r="V42" s="82"/>
      <c r="W42" s="82"/>
      <c r="X42" s="82"/>
      <c r="Y42" s="82"/>
      <c r="Z42" s="82"/>
    </row>
    <row r="43" spans="1:28" ht="12.75" customHeight="1">
      <c r="A43" s="187" t="s">
        <v>212</v>
      </c>
      <c r="B43" s="47" t="s">
        <v>374</v>
      </c>
      <c r="C43" s="194"/>
      <c r="D43" s="95">
        <v>0</v>
      </c>
      <c r="E43" s="95" t="s">
        <v>34</v>
      </c>
      <c r="F43" s="95" t="s">
        <v>34</v>
      </c>
      <c r="G43" s="96" t="s">
        <v>859</v>
      </c>
      <c r="H43" s="95" t="s">
        <v>34</v>
      </c>
      <c r="I43" s="95" t="s">
        <v>34</v>
      </c>
      <c r="J43" s="96" t="s">
        <v>838</v>
      </c>
      <c r="K43" s="47"/>
      <c r="L43" s="82"/>
      <c r="M43" s="82"/>
      <c r="N43" s="82"/>
      <c r="O43" s="82"/>
      <c r="P43" s="82"/>
      <c r="Q43" s="82"/>
      <c r="R43" s="82"/>
      <c r="S43" s="82"/>
      <c r="T43" s="82"/>
      <c r="U43" s="82"/>
      <c r="V43" s="82"/>
      <c r="W43" s="82"/>
      <c r="X43" s="82"/>
      <c r="Y43" s="82"/>
      <c r="Z43" s="82"/>
    </row>
    <row r="44" spans="1:28" ht="12.75" customHeight="1">
      <c r="A44" s="187" t="s">
        <v>212</v>
      </c>
      <c r="B44" s="47" t="s">
        <v>149</v>
      </c>
      <c r="C44" s="194"/>
      <c r="D44" s="95">
        <v>0</v>
      </c>
      <c r="E44" s="95" t="s">
        <v>34</v>
      </c>
      <c r="F44" s="95" t="s">
        <v>44</v>
      </c>
      <c r="G44" s="47" t="s">
        <v>861</v>
      </c>
      <c r="H44" s="95" t="s">
        <v>34</v>
      </c>
      <c r="I44" s="95" t="s">
        <v>34</v>
      </c>
      <c r="J44" s="96" t="s">
        <v>838</v>
      </c>
      <c r="K44" s="47"/>
      <c r="L44" s="82"/>
      <c r="M44" s="82"/>
      <c r="N44" s="82"/>
      <c r="O44" s="82"/>
      <c r="P44" s="82"/>
      <c r="Q44" s="82"/>
      <c r="R44" s="82"/>
      <c r="S44" s="82"/>
      <c r="T44" s="82"/>
      <c r="U44" s="82"/>
      <c r="V44" s="82"/>
      <c r="W44" s="82"/>
      <c r="X44" s="82"/>
      <c r="Y44" s="82"/>
      <c r="Z44" s="82"/>
    </row>
    <row r="45" spans="1:28" ht="12.75" customHeight="1">
      <c r="A45" s="187" t="s">
        <v>212</v>
      </c>
      <c r="B45" s="47" t="s">
        <v>814</v>
      </c>
      <c r="C45" s="194"/>
      <c r="D45" s="95">
        <v>0</v>
      </c>
      <c r="E45" s="95" t="s">
        <v>33</v>
      </c>
      <c r="F45" s="95" t="s">
        <v>33</v>
      </c>
      <c r="G45" s="47"/>
      <c r="H45" s="95" t="s">
        <v>34</v>
      </c>
      <c r="I45" s="95" t="s">
        <v>34</v>
      </c>
      <c r="J45" s="96" t="s">
        <v>838</v>
      </c>
      <c r="K45" s="47"/>
      <c r="L45" s="82"/>
      <c r="M45" s="82"/>
      <c r="N45" s="82"/>
      <c r="O45" s="82"/>
      <c r="P45" s="82"/>
      <c r="Q45" s="82"/>
      <c r="R45" s="82"/>
      <c r="S45" s="82"/>
      <c r="T45" s="82"/>
      <c r="U45" s="82"/>
      <c r="V45" s="82"/>
      <c r="W45" s="82"/>
      <c r="X45" s="82"/>
      <c r="Y45" s="82"/>
      <c r="Z45" s="82"/>
    </row>
    <row r="46" spans="1:28" ht="12.75" customHeight="1">
      <c r="A46" s="187" t="s">
        <v>212</v>
      </c>
      <c r="B46" s="47" t="s">
        <v>817</v>
      </c>
      <c r="C46" s="194"/>
      <c r="D46" s="95">
        <v>0</v>
      </c>
      <c r="E46" s="95" t="s">
        <v>34</v>
      </c>
      <c r="F46" s="95" t="s">
        <v>34</v>
      </c>
      <c r="G46" s="47" t="s">
        <v>862</v>
      </c>
      <c r="H46" s="95" t="s">
        <v>34</v>
      </c>
      <c r="I46" s="95" t="s">
        <v>34</v>
      </c>
      <c r="J46" s="96" t="s">
        <v>838</v>
      </c>
      <c r="K46" s="47"/>
      <c r="L46" s="82"/>
      <c r="M46" s="82"/>
      <c r="N46" s="82"/>
      <c r="O46" s="82"/>
      <c r="P46" s="82"/>
      <c r="Q46" s="82"/>
      <c r="R46" s="82"/>
      <c r="S46" s="82"/>
      <c r="T46" s="82"/>
      <c r="U46" s="82"/>
      <c r="V46" s="82"/>
      <c r="W46" s="82"/>
      <c r="X46" s="82"/>
      <c r="Y46" s="82"/>
      <c r="Z46" s="82"/>
    </row>
    <row r="47" spans="1:28" ht="12.75" customHeight="1">
      <c r="A47" s="187" t="s">
        <v>212</v>
      </c>
      <c r="B47" s="47" t="s">
        <v>818</v>
      </c>
      <c r="C47" s="194"/>
      <c r="D47" s="95">
        <v>0</v>
      </c>
      <c r="E47" s="95" t="s">
        <v>34</v>
      </c>
      <c r="F47" s="95" t="s">
        <v>34</v>
      </c>
      <c r="G47" s="96" t="s">
        <v>864</v>
      </c>
      <c r="H47" s="95" t="s">
        <v>34</v>
      </c>
      <c r="I47" s="95" t="s">
        <v>34</v>
      </c>
      <c r="J47" s="96" t="s">
        <v>838</v>
      </c>
      <c r="K47" s="47"/>
      <c r="L47" s="82"/>
      <c r="M47" s="82"/>
      <c r="N47" s="82"/>
      <c r="O47" s="82"/>
      <c r="P47" s="82"/>
      <c r="Q47" s="82"/>
      <c r="R47" s="82"/>
      <c r="S47" s="82"/>
      <c r="T47" s="82"/>
      <c r="U47" s="82"/>
      <c r="V47" s="82"/>
      <c r="W47" s="82"/>
      <c r="X47" s="82"/>
      <c r="Y47" s="82"/>
      <c r="Z47" s="82"/>
    </row>
    <row r="48" spans="1:28" ht="12.75" customHeight="1">
      <c r="A48" s="187" t="s">
        <v>212</v>
      </c>
      <c r="B48" s="47" t="s">
        <v>821</v>
      </c>
      <c r="C48" s="194"/>
      <c r="D48" s="95">
        <v>0</v>
      </c>
      <c r="E48" s="95" t="s">
        <v>34</v>
      </c>
      <c r="F48" s="95" t="s">
        <v>34</v>
      </c>
      <c r="G48" s="47" t="s">
        <v>837</v>
      </c>
      <c r="H48" s="95" t="s">
        <v>34</v>
      </c>
      <c r="I48" s="95" t="s">
        <v>34</v>
      </c>
      <c r="J48" s="96" t="s">
        <v>838</v>
      </c>
      <c r="K48" s="47"/>
      <c r="L48" s="82"/>
      <c r="M48" s="82"/>
      <c r="N48" s="82"/>
      <c r="O48" s="82"/>
      <c r="P48" s="82"/>
      <c r="Q48" s="82"/>
      <c r="R48" s="82"/>
      <c r="S48" s="82"/>
      <c r="T48" s="82"/>
      <c r="U48" s="82"/>
      <c r="V48" s="82"/>
      <c r="W48" s="82"/>
      <c r="X48" s="82"/>
      <c r="Y48" s="82"/>
      <c r="Z48" s="82"/>
    </row>
    <row r="49" spans="1:28" ht="12.75" customHeight="1">
      <c r="A49" s="232" t="s">
        <v>212</v>
      </c>
      <c r="B49" s="108" t="s">
        <v>825</v>
      </c>
      <c r="C49" s="109"/>
      <c r="D49" s="110">
        <v>0</v>
      </c>
      <c r="E49" s="110" t="s">
        <v>34</v>
      </c>
      <c r="F49" s="110" t="s">
        <v>34</v>
      </c>
      <c r="G49" s="102" t="s">
        <v>873</v>
      </c>
      <c r="H49" s="110" t="s">
        <v>34</v>
      </c>
      <c r="I49" s="110" t="s">
        <v>34</v>
      </c>
      <c r="J49" s="102" t="s">
        <v>838</v>
      </c>
      <c r="K49" s="108"/>
      <c r="L49" s="109"/>
      <c r="M49" s="109"/>
      <c r="N49" s="109"/>
      <c r="O49" s="109"/>
      <c r="P49" s="109"/>
      <c r="Q49" s="109"/>
      <c r="R49" s="109"/>
      <c r="S49" s="109"/>
      <c r="T49" s="109"/>
      <c r="U49" s="109"/>
      <c r="V49" s="109"/>
      <c r="W49" s="109"/>
      <c r="X49" s="109"/>
      <c r="Y49" s="109"/>
      <c r="Z49" s="109"/>
      <c r="AA49" s="24"/>
      <c r="AB49" s="24"/>
    </row>
    <row r="50" spans="1:28" ht="12.75" customHeight="1">
      <c r="A50" s="148" t="s">
        <v>226</v>
      </c>
      <c r="B50" s="47" t="s">
        <v>771</v>
      </c>
      <c r="C50" s="94"/>
      <c r="D50" s="111">
        <v>0</v>
      </c>
      <c r="E50" s="95" t="s">
        <v>34</v>
      </c>
      <c r="F50" s="95" t="s">
        <v>34</v>
      </c>
      <c r="G50" s="47" t="s">
        <v>891</v>
      </c>
      <c r="H50" s="95" t="s">
        <v>34</v>
      </c>
      <c r="I50" s="95" t="s">
        <v>34</v>
      </c>
      <c r="J50" s="96" t="s">
        <v>894</v>
      </c>
      <c r="K50" s="47"/>
      <c r="L50" s="82"/>
      <c r="M50" s="82"/>
      <c r="N50" s="82"/>
      <c r="O50" s="82"/>
      <c r="P50" s="82"/>
      <c r="Q50" s="82"/>
      <c r="R50" s="82"/>
      <c r="S50" s="82"/>
      <c r="T50" s="82"/>
      <c r="U50" s="82"/>
      <c r="V50" s="82"/>
      <c r="W50" s="82"/>
      <c r="X50" s="82"/>
      <c r="Y50" s="82"/>
      <c r="Z50" s="82"/>
    </row>
    <row r="51" spans="1:28" ht="12.75" customHeight="1">
      <c r="A51" s="148" t="s">
        <v>226</v>
      </c>
      <c r="B51" s="94" t="s">
        <v>780</v>
      </c>
      <c r="C51" s="94"/>
      <c r="D51" s="111">
        <v>0</v>
      </c>
      <c r="E51" s="95" t="s">
        <v>34</v>
      </c>
      <c r="F51" s="95" t="s">
        <v>34</v>
      </c>
      <c r="G51" s="47" t="s">
        <v>229</v>
      </c>
      <c r="H51" s="95" t="s">
        <v>34</v>
      </c>
      <c r="I51" s="95" t="s">
        <v>34</v>
      </c>
      <c r="J51" s="96" t="s">
        <v>894</v>
      </c>
      <c r="K51" s="47"/>
      <c r="L51" s="82"/>
      <c r="M51" s="82"/>
      <c r="N51" s="82"/>
      <c r="O51" s="82"/>
      <c r="P51" s="82"/>
      <c r="Q51" s="82"/>
      <c r="R51" s="82"/>
      <c r="S51" s="82"/>
      <c r="T51" s="82"/>
      <c r="U51" s="82"/>
      <c r="V51" s="82"/>
      <c r="W51" s="82"/>
      <c r="X51" s="82"/>
      <c r="Y51" s="82"/>
      <c r="Z51" s="82"/>
    </row>
    <row r="52" spans="1:28" ht="12.75" customHeight="1">
      <c r="A52" s="148" t="s">
        <v>226</v>
      </c>
      <c r="B52" s="47" t="s">
        <v>2315</v>
      </c>
      <c r="C52" s="94"/>
      <c r="D52" s="111">
        <v>0</v>
      </c>
      <c r="E52" s="95" t="s">
        <v>34</v>
      </c>
      <c r="F52" s="95" t="s">
        <v>34</v>
      </c>
      <c r="G52" s="47" t="s">
        <v>904</v>
      </c>
      <c r="H52" s="95" t="s">
        <v>34</v>
      </c>
      <c r="I52" s="95" t="s">
        <v>34</v>
      </c>
      <c r="J52" s="96" t="s">
        <v>894</v>
      </c>
      <c r="K52" s="47"/>
      <c r="L52" s="82"/>
      <c r="M52" s="82"/>
      <c r="N52" s="82"/>
      <c r="O52" s="82"/>
      <c r="P52" s="82"/>
      <c r="Q52" s="82"/>
      <c r="R52" s="82"/>
      <c r="S52" s="82"/>
      <c r="T52" s="82"/>
      <c r="U52" s="82"/>
      <c r="V52" s="82"/>
      <c r="W52" s="82"/>
      <c r="X52" s="82"/>
      <c r="Y52" s="82"/>
      <c r="Z52" s="82"/>
    </row>
    <row r="53" spans="1:28" ht="12.75" customHeight="1">
      <c r="A53" s="148" t="s">
        <v>226</v>
      </c>
      <c r="B53" s="47" t="s">
        <v>788</v>
      </c>
      <c r="C53" s="94"/>
      <c r="D53" s="111">
        <v>0</v>
      </c>
      <c r="E53" s="95" t="s">
        <v>34</v>
      </c>
      <c r="F53" s="95" t="s">
        <v>34</v>
      </c>
      <c r="G53" s="47" t="s">
        <v>891</v>
      </c>
      <c r="H53" s="95" t="s">
        <v>34</v>
      </c>
      <c r="I53" s="95" t="s">
        <v>34</v>
      </c>
      <c r="J53" s="96" t="s">
        <v>894</v>
      </c>
      <c r="K53" s="47"/>
      <c r="L53" s="82"/>
      <c r="M53" s="82"/>
      <c r="N53" s="82"/>
      <c r="O53" s="82"/>
      <c r="P53" s="82"/>
      <c r="Q53" s="82"/>
      <c r="R53" s="82"/>
      <c r="S53" s="82"/>
      <c r="T53" s="82"/>
      <c r="U53" s="82"/>
      <c r="V53" s="82"/>
      <c r="W53" s="82"/>
      <c r="X53" s="82"/>
      <c r="Y53" s="82"/>
      <c r="Z53" s="82"/>
    </row>
    <row r="54" spans="1:28" ht="12.75" customHeight="1">
      <c r="A54" s="148" t="s">
        <v>226</v>
      </c>
      <c r="B54" s="47" t="s">
        <v>793</v>
      </c>
      <c r="C54" s="94"/>
      <c r="D54" s="111">
        <v>0</v>
      </c>
      <c r="E54" s="95" t="s">
        <v>33</v>
      </c>
      <c r="F54" s="95" t="s">
        <v>33</v>
      </c>
      <c r="G54" s="47"/>
      <c r="H54" s="95" t="s">
        <v>34</v>
      </c>
      <c r="I54" s="95" t="s">
        <v>34</v>
      </c>
      <c r="J54" s="96" t="s">
        <v>894</v>
      </c>
      <c r="K54" s="47"/>
      <c r="L54" s="82"/>
      <c r="M54" s="82"/>
      <c r="N54" s="82"/>
      <c r="O54" s="82"/>
      <c r="P54" s="82"/>
      <c r="Q54" s="82"/>
      <c r="R54" s="82"/>
      <c r="S54" s="82"/>
      <c r="T54" s="82"/>
      <c r="U54" s="82"/>
      <c r="V54" s="82"/>
      <c r="W54" s="82"/>
      <c r="X54" s="82"/>
      <c r="Y54" s="82"/>
      <c r="Z54" s="82"/>
    </row>
    <row r="55" spans="1:28" ht="12.75" customHeight="1">
      <c r="A55" s="148" t="s">
        <v>226</v>
      </c>
      <c r="B55" s="47" t="s">
        <v>796</v>
      </c>
      <c r="C55" s="94"/>
      <c r="D55" s="111">
        <v>0</v>
      </c>
      <c r="E55" s="95" t="s">
        <v>33</v>
      </c>
      <c r="F55" s="95" t="s">
        <v>33</v>
      </c>
      <c r="G55" s="47"/>
      <c r="H55" s="95" t="s">
        <v>34</v>
      </c>
      <c r="I55" s="95" t="s">
        <v>34</v>
      </c>
      <c r="J55" s="96" t="s">
        <v>894</v>
      </c>
      <c r="K55" s="47"/>
      <c r="L55" s="82"/>
      <c r="M55" s="82"/>
      <c r="N55" s="82"/>
      <c r="O55" s="82"/>
      <c r="P55" s="82"/>
      <c r="Q55" s="82"/>
      <c r="R55" s="82"/>
      <c r="S55" s="82"/>
      <c r="T55" s="82"/>
      <c r="U55" s="82"/>
      <c r="V55" s="82"/>
      <c r="W55" s="82"/>
      <c r="X55" s="82"/>
      <c r="Y55" s="82"/>
      <c r="Z55" s="82"/>
    </row>
    <row r="56" spans="1:28" ht="12.75" customHeight="1">
      <c r="A56" s="148" t="s">
        <v>226</v>
      </c>
      <c r="B56" s="47" t="s">
        <v>446</v>
      </c>
      <c r="C56" s="94"/>
      <c r="D56" s="111">
        <v>0</v>
      </c>
      <c r="E56" s="95" t="s">
        <v>34</v>
      </c>
      <c r="F56" s="95" t="s">
        <v>33</v>
      </c>
      <c r="G56" s="112" t="s">
        <v>911</v>
      </c>
      <c r="H56" s="95" t="s">
        <v>34</v>
      </c>
      <c r="I56" s="95" t="s">
        <v>34</v>
      </c>
      <c r="J56" s="96" t="s">
        <v>894</v>
      </c>
      <c r="K56" s="47"/>
      <c r="L56" s="82"/>
      <c r="M56" s="82"/>
      <c r="N56" s="82"/>
      <c r="O56" s="82"/>
      <c r="P56" s="82"/>
      <c r="Q56" s="82"/>
      <c r="R56" s="82"/>
      <c r="S56" s="82"/>
      <c r="T56" s="82"/>
      <c r="U56" s="82"/>
      <c r="V56" s="82"/>
      <c r="W56" s="82"/>
      <c r="X56" s="82"/>
      <c r="Y56" s="82"/>
      <c r="Z56" s="82"/>
    </row>
    <row r="57" spans="1:28" ht="12.75" customHeight="1">
      <c r="A57" s="148" t="s">
        <v>226</v>
      </c>
      <c r="B57" s="47" t="s">
        <v>162</v>
      </c>
      <c r="C57" s="94"/>
      <c r="D57" s="111">
        <v>0</v>
      </c>
      <c r="E57" s="95" t="s">
        <v>33</v>
      </c>
      <c r="F57" s="95" t="s">
        <v>33</v>
      </c>
      <c r="G57" s="47"/>
      <c r="H57" s="95" t="s">
        <v>34</v>
      </c>
      <c r="I57" s="95" t="s">
        <v>34</v>
      </c>
      <c r="J57" s="96" t="s">
        <v>894</v>
      </c>
      <c r="K57" s="47"/>
      <c r="L57" s="82"/>
      <c r="M57" s="82"/>
      <c r="N57" s="82"/>
      <c r="O57" s="82"/>
      <c r="P57" s="82"/>
      <c r="Q57" s="82"/>
      <c r="R57" s="82"/>
      <c r="S57" s="82"/>
      <c r="T57" s="82"/>
      <c r="U57" s="82"/>
      <c r="V57" s="82"/>
      <c r="W57" s="82"/>
      <c r="X57" s="82"/>
      <c r="Y57" s="82"/>
      <c r="Z57" s="82"/>
    </row>
    <row r="58" spans="1:28" ht="12.75" customHeight="1">
      <c r="A58" s="148" t="s">
        <v>226</v>
      </c>
      <c r="B58" s="47" t="s">
        <v>235</v>
      </c>
      <c r="C58" s="94"/>
      <c r="D58" s="111">
        <v>0</v>
      </c>
      <c r="E58" s="95" t="s">
        <v>34</v>
      </c>
      <c r="F58" s="95" t="s">
        <v>44</v>
      </c>
      <c r="G58" s="96" t="s">
        <v>916</v>
      </c>
      <c r="H58" s="95" t="s">
        <v>34</v>
      </c>
      <c r="I58" s="95" t="s">
        <v>34</v>
      </c>
      <c r="J58" s="96" t="s">
        <v>894</v>
      </c>
      <c r="K58" s="47"/>
      <c r="L58" s="82"/>
      <c r="M58" s="82"/>
      <c r="N58" s="82"/>
      <c r="O58" s="82"/>
      <c r="P58" s="82"/>
      <c r="Q58" s="82"/>
      <c r="R58" s="82"/>
      <c r="S58" s="82"/>
      <c r="T58" s="82"/>
      <c r="U58" s="82"/>
      <c r="V58" s="82"/>
      <c r="W58" s="82"/>
      <c r="X58" s="82"/>
      <c r="Y58" s="82"/>
      <c r="Z58" s="82"/>
    </row>
    <row r="59" spans="1:28" ht="12.75" customHeight="1">
      <c r="A59" s="148" t="s">
        <v>226</v>
      </c>
      <c r="B59" s="47" t="s">
        <v>374</v>
      </c>
      <c r="C59" s="94"/>
      <c r="D59" s="111">
        <v>0</v>
      </c>
      <c r="E59" s="95" t="s">
        <v>34</v>
      </c>
      <c r="F59" s="95" t="s">
        <v>33</v>
      </c>
      <c r="G59" s="47" t="s">
        <v>917</v>
      </c>
      <c r="H59" s="95" t="s">
        <v>34</v>
      </c>
      <c r="I59" s="95" t="s">
        <v>34</v>
      </c>
      <c r="J59" s="96" t="s">
        <v>894</v>
      </c>
      <c r="K59" s="47"/>
      <c r="L59" s="82"/>
      <c r="M59" s="82"/>
      <c r="N59" s="82"/>
      <c r="O59" s="82"/>
      <c r="P59" s="82"/>
      <c r="Q59" s="82"/>
      <c r="R59" s="82"/>
      <c r="S59" s="82"/>
      <c r="T59" s="82"/>
      <c r="U59" s="82"/>
      <c r="V59" s="82"/>
      <c r="W59" s="82"/>
      <c r="X59" s="82"/>
      <c r="Y59" s="82"/>
      <c r="Z59" s="82"/>
    </row>
    <row r="60" spans="1:28" ht="12.75" customHeight="1">
      <c r="A60" s="148" t="s">
        <v>226</v>
      </c>
      <c r="B60" s="47" t="s">
        <v>149</v>
      </c>
      <c r="C60" s="94"/>
      <c r="D60" s="111">
        <v>0</v>
      </c>
      <c r="E60" s="95" t="s">
        <v>34</v>
      </c>
      <c r="F60" s="95" t="s">
        <v>34</v>
      </c>
      <c r="G60" s="47" t="s">
        <v>229</v>
      </c>
      <c r="H60" s="95" t="s">
        <v>34</v>
      </c>
      <c r="I60" s="95" t="s">
        <v>34</v>
      </c>
      <c r="J60" s="96" t="s">
        <v>894</v>
      </c>
      <c r="K60" s="47"/>
      <c r="L60" s="82"/>
      <c r="M60" s="82"/>
      <c r="N60" s="82"/>
      <c r="O60" s="82"/>
      <c r="P60" s="82"/>
      <c r="Q60" s="82"/>
      <c r="R60" s="82"/>
      <c r="S60" s="82"/>
      <c r="T60" s="82"/>
      <c r="U60" s="82"/>
      <c r="V60" s="82"/>
      <c r="W60" s="82"/>
      <c r="X60" s="82"/>
      <c r="Y60" s="82"/>
      <c r="Z60" s="82"/>
    </row>
    <row r="61" spans="1:28" ht="12.75" customHeight="1">
      <c r="A61" s="148" t="s">
        <v>226</v>
      </c>
      <c r="B61" s="47" t="s">
        <v>814</v>
      </c>
      <c r="C61" s="94"/>
      <c r="D61" s="111">
        <v>0</v>
      </c>
      <c r="E61" s="95" t="s">
        <v>33</v>
      </c>
      <c r="F61" s="95" t="s">
        <v>33</v>
      </c>
      <c r="G61" s="47"/>
      <c r="H61" s="95" t="s">
        <v>34</v>
      </c>
      <c r="I61" s="95" t="s">
        <v>34</v>
      </c>
      <c r="J61" s="96" t="s">
        <v>894</v>
      </c>
      <c r="K61" s="47"/>
      <c r="L61" s="82"/>
      <c r="M61" s="82"/>
      <c r="N61" s="82"/>
      <c r="O61" s="82"/>
      <c r="P61" s="82"/>
      <c r="Q61" s="82"/>
      <c r="R61" s="82"/>
      <c r="S61" s="82"/>
      <c r="T61" s="82"/>
      <c r="U61" s="82"/>
      <c r="V61" s="82"/>
      <c r="W61" s="82"/>
      <c r="X61" s="82"/>
      <c r="Y61" s="82"/>
      <c r="Z61" s="82"/>
    </row>
    <row r="62" spans="1:28" ht="12.75" customHeight="1">
      <c r="A62" s="148" t="s">
        <v>226</v>
      </c>
      <c r="B62" s="47" t="s">
        <v>817</v>
      </c>
      <c r="C62" s="94"/>
      <c r="D62" s="111">
        <v>0</v>
      </c>
      <c r="E62" s="95" t="s">
        <v>33</v>
      </c>
      <c r="F62" s="95" t="s">
        <v>33</v>
      </c>
      <c r="G62" s="47"/>
      <c r="H62" s="95" t="s">
        <v>34</v>
      </c>
      <c r="I62" s="95" t="s">
        <v>34</v>
      </c>
      <c r="J62" s="96" t="s">
        <v>894</v>
      </c>
      <c r="K62" s="47"/>
      <c r="L62" s="82"/>
      <c r="M62" s="82"/>
      <c r="N62" s="82"/>
      <c r="O62" s="82"/>
      <c r="P62" s="82"/>
      <c r="Q62" s="82"/>
      <c r="R62" s="82"/>
      <c r="S62" s="82"/>
      <c r="T62" s="82"/>
      <c r="U62" s="82"/>
      <c r="V62" s="82"/>
      <c r="W62" s="82"/>
      <c r="X62" s="82"/>
      <c r="Y62" s="82"/>
      <c r="Z62" s="82"/>
    </row>
    <row r="63" spans="1:28" ht="12.75" customHeight="1">
      <c r="A63" s="148" t="s">
        <v>226</v>
      </c>
      <c r="B63" s="47" t="s">
        <v>818</v>
      </c>
      <c r="C63" s="94"/>
      <c r="D63" s="111">
        <v>0</v>
      </c>
      <c r="E63" s="95" t="s">
        <v>34</v>
      </c>
      <c r="F63" s="95" t="s">
        <v>44</v>
      </c>
      <c r="G63" s="47" t="s">
        <v>229</v>
      </c>
      <c r="H63" s="95" t="s">
        <v>34</v>
      </c>
      <c r="I63" s="95" t="s">
        <v>34</v>
      </c>
      <c r="J63" s="96" t="s">
        <v>894</v>
      </c>
      <c r="K63" s="47"/>
      <c r="L63" s="82"/>
      <c r="M63" s="82"/>
      <c r="N63" s="82"/>
      <c r="O63" s="82"/>
      <c r="P63" s="82"/>
      <c r="Q63" s="82"/>
      <c r="R63" s="82"/>
      <c r="S63" s="82"/>
      <c r="T63" s="82"/>
      <c r="U63" s="82"/>
      <c r="V63" s="82"/>
      <c r="W63" s="82"/>
      <c r="X63" s="82"/>
      <c r="Y63" s="82"/>
      <c r="Z63" s="82"/>
    </row>
    <row r="64" spans="1:28" ht="12.75" customHeight="1">
      <c r="A64" s="148" t="s">
        <v>226</v>
      </c>
      <c r="B64" s="47" t="s">
        <v>821</v>
      </c>
      <c r="C64" s="94"/>
      <c r="D64" s="111">
        <v>0</v>
      </c>
      <c r="E64" s="95" t="s">
        <v>34</v>
      </c>
      <c r="F64" s="95" t="s">
        <v>44</v>
      </c>
      <c r="G64" s="47" t="s">
        <v>229</v>
      </c>
      <c r="H64" s="95" t="s">
        <v>34</v>
      </c>
      <c r="I64" s="95" t="s">
        <v>34</v>
      </c>
      <c r="J64" s="96" t="s">
        <v>894</v>
      </c>
      <c r="K64" s="47"/>
      <c r="L64" s="82"/>
      <c r="M64" s="82"/>
      <c r="N64" s="82"/>
      <c r="O64" s="82"/>
      <c r="P64" s="82"/>
      <c r="Q64" s="82"/>
      <c r="R64" s="82"/>
      <c r="S64" s="82"/>
      <c r="T64" s="82"/>
      <c r="U64" s="82"/>
      <c r="V64" s="82"/>
      <c r="W64" s="82"/>
      <c r="X64" s="82"/>
      <c r="Y64" s="82"/>
      <c r="Z64" s="82"/>
    </row>
    <row r="65" spans="1:28" ht="12.75" customHeight="1">
      <c r="A65" s="228" t="s">
        <v>226</v>
      </c>
      <c r="B65" s="108" t="s">
        <v>825</v>
      </c>
      <c r="C65" s="113"/>
      <c r="D65" s="114">
        <v>0</v>
      </c>
      <c r="E65" s="110" t="s">
        <v>34</v>
      </c>
      <c r="F65" s="110" t="s">
        <v>34</v>
      </c>
      <c r="G65" s="108" t="s">
        <v>891</v>
      </c>
      <c r="H65" s="110" t="s">
        <v>34</v>
      </c>
      <c r="I65" s="110" t="s">
        <v>34</v>
      </c>
      <c r="J65" s="102" t="s">
        <v>894</v>
      </c>
      <c r="K65" s="108"/>
      <c r="L65" s="109"/>
      <c r="M65" s="109"/>
      <c r="N65" s="109"/>
      <c r="O65" s="109"/>
      <c r="P65" s="109"/>
      <c r="Q65" s="109"/>
      <c r="R65" s="109"/>
      <c r="S65" s="109"/>
      <c r="T65" s="109"/>
      <c r="U65" s="109"/>
      <c r="V65" s="109"/>
      <c r="W65" s="109"/>
      <c r="X65" s="109"/>
      <c r="Y65" s="109"/>
      <c r="Z65" s="109"/>
      <c r="AA65" s="24"/>
      <c r="AB65" s="24"/>
    </row>
    <row r="66" spans="1:28" ht="12.75" customHeight="1">
      <c r="A66" s="148" t="s">
        <v>234</v>
      </c>
      <c r="B66" s="47" t="s">
        <v>771</v>
      </c>
      <c r="C66" s="94"/>
      <c r="D66" s="111">
        <v>0</v>
      </c>
      <c r="E66" s="95" t="s">
        <v>34</v>
      </c>
      <c r="F66" s="95" t="s">
        <v>34</v>
      </c>
      <c r="G66" s="96" t="s">
        <v>936</v>
      </c>
      <c r="H66" s="95" t="s">
        <v>34</v>
      </c>
      <c r="I66" s="95" t="s">
        <v>34</v>
      </c>
      <c r="J66" s="96" t="s">
        <v>939</v>
      </c>
      <c r="K66" s="47"/>
      <c r="L66" s="82"/>
      <c r="M66" s="82"/>
      <c r="N66" s="82"/>
      <c r="O66" s="82"/>
      <c r="P66" s="82"/>
      <c r="Q66" s="82"/>
      <c r="R66" s="82"/>
      <c r="S66" s="82"/>
      <c r="T66" s="82"/>
      <c r="U66" s="82"/>
      <c r="V66" s="82"/>
      <c r="W66" s="82"/>
      <c r="X66" s="82"/>
      <c r="Y66" s="82"/>
      <c r="Z66" s="82"/>
    </row>
    <row r="67" spans="1:28" ht="12.75" customHeight="1">
      <c r="A67" s="148" t="s">
        <v>234</v>
      </c>
      <c r="B67" s="94" t="s">
        <v>780</v>
      </c>
      <c r="C67" s="94"/>
      <c r="D67" s="111">
        <v>0</v>
      </c>
      <c r="E67" s="95" t="s">
        <v>34</v>
      </c>
      <c r="F67" s="95" t="s">
        <v>34</v>
      </c>
      <c r="G67" s="96" t="s">
        <v>936</v>
      </c>
      <c r="H67" s="95" t="s">
        <v>34</v>
      </c>
      <c r="I67" s="95" t="s">
        <v>34</v>
      </c>
      <c r="J67" s="96" t="s">
        <v>939</v>
      </c>
      <c r="K67" s="47"/>
      <c r="L67" s="82"/>
      <c r="M67" s="82"/>
      <c r="N67" s="82"/>
      <c r="O67" s="82"/>
      <c r="P67" s="82"/>
      <c r="Q67" s="82"/>
      <c r="R67" s="82"/>
      <c r="S67" s="82"/>
      <c r="T67" s="82"/>
      <c r="U67" s="82"/>
      <c r="V67" s="82"/>
      <c r="W67" s="82"/>
      <c r="X67" s="82"/>
      <c r="Y67" s="82"/>
      <c r="Z67" s="82"/>
    </row>
    <row r="68" spans="1:28" ht="12.75" customHeight="1">
      <c r="A68" s="148" t="s">
        <v>234</v>
      </c>
      <c r="B68" s="47" t="s">
        <v>2315</v>
      </c>
      <c r="C68" s="94"/>
      <c r="D68" s="111">
        <v>0</v>
      </c>
      <c r="E68" s="95" t="s">
        <v>34</v>
      </c>
      <c r="F68" s="95" t="s">
        <v>34</v>
      </c>
      <c r="G68" s="96" t="s">
        <v>936</v>
      </c>
      <c r="H68" s="95" t="s">
        <v>34</v>
      </c>
      <c r="I68" s="95" t="s">
        <v>34</v>
      </c>
      <c r="J68" s="96" t="s">
        <v>939</v>
      </c>
      <c r="K68" s="47"/>
      <c r="L68" s="82"/>
      <c r="M68" s="82"/>
      <c r="N68" s="82"/>
      <c r="O68" s="82"/>
      <c r="P68" s="82"/>
      <c r="Q68" s="82"/>
      <c r="R68" s="82"/>
      <c r="S68" s="82"/>
      <c r="T68" s="82"/>
      <c r="U68" s="82"/>
      <c r="V68" s="82"/>
      <c r="W68" s="82"/>
      <c r="X68" s="82"/>
      <c r="Y68" s="82"/>
      <c r="Z68" s="82"/>
    </row>
    <row r="69" spans="1:28" ht="12.75" customHeight="1">
      <c r="A69" s="148" t="s">
        <v>234</v>
      </c>
      <c r="B69" s="47" t="s">
        <v>788</v>
      </c>
      <c r="C69" s="94"/>
      <c r="D69" s="111">
        <v>0</v>
      </c>
      <c r="E69" s="95" t="s">
        <v>34</v>
      </c>
      <c r="F69" s="95" t="s">
        <v>34</v>
      </c>
      <c r="G69" s="47" t="s">
        <v>944</v>
      </c>
      <c r="H69" s="95" t="s">
        <v>34</v>
      </c>
      <c r="I69" s="95" t="s">
        <v>34</v>
      </c>
      <c r="J69" s="96" t="s">
        <v>939</v>
      </c>
      <c r="K69" s="47"/>
      <c r="L69" s="82"/>
      <c r="M69" s="82"/>
      <c r="N69" s="82"/>
      <c r="O69" s="82"/>
      <c r="P69" s="82"/>
      <c r="Q69" s="82"/>
      <c r="R69" s="82"/>
      <c r="S69" s="82"/>
      <c r="T69" s="82"/>
      <c r="U69" s="82"/>
      <c r="V69" s="82"/>
      <c r="W69" s="82"/>
      <c r="X69" s="82"/>
      <c r="Y69" s="82"/>
      <c r="Z69" s="82"/>
    </row>
    <row r="70" spans="1:28" ht="12.75" customHeight="1">
      <c r="A70" s="148" t="s">
        <v>234</v>
      </c>
      <c r="B70" s="47" t="s">
        <v>793</v>
      </c>
      <c r="C70" s="94"/>
      <c r="D70" s="111">
        <v>0</v>
      </c>
      <c r="E70" s="95" t="s">
        <v>33</v>
      </c>
      <c r="F70" s="95" t="s">
        <v>33</v>
      </c>
      <c r="G70" s="47"/>
      <c r="H70" s="95" t="s">
        <v>34</v>
      </c>
      <c r="I70" s="95" t="s">
        <v>34</v>
      </c>
      <c r="J70" s="96" t="s">
        <v>939</v>
      </c>
      <c r="K70" s="47"/>
      <c r="L70" s="82"/>
      <c r="M70" s="82"/>
      <c r="N70" s="82"/>
      <c r="O70" s="82"/>
      <c r="P70" s="82"/>
      <c r="Q70" s="82"/>
      <c r="R70" s="82"/>
      <c r="S70" s="82"/>
      <c r="T70" s="82"/>
      <c r="U70" s="82"/>
      <c r="V70" s="82"/>
      <c r="W70" s="82"/>
      <c r="X70" s="82"/>
      <c r="Y70" s="82"/>
      <c r="Z70" s="82"/>
    </row>
    <row r="71" spans="1:28" ht="12.75" customHeight="1">
      <c r="A71" s="148" t="s">
        <v>234</v>
      </c>
      <c r="B71" s="47" t="s">
        <v>796</v>
      </c>
      <c r="C71" s="94"/>
      <c r="D71" s="111">
        <v>0</v>
      </c>
      <c r="E71" s="95" t="s">
        <v>34</v>
      </c>
      <c r="F71" s="95" t="s">
        <v>34</v>
      </c>
      <c r="G71" s="96" t="s">
        <v>951</v>
      </c>
      <c r="H71" s="95" t="s">
        <v>34</v>
      </c>
      <c r="I71" s="95" t="s">
        <v>34</v>
      </c>
      <c r="J71" s="96" t="s">
        <v>939</v>
      </c>
      <c r="K71" s="47" t="s">
        <v>954</v>
      </c>
      <c r="L71" s="82"/>
      <c r="M71" s="82"/>
      <c r="N71" s="82"/>
      <c r="O71" s="82"/>
      <c r="P71" s="82"/>
      <c r="Q71" s="82"/>
      <c r="R71" s="82"/>
      <c r="S71" s="82"/>
      <c r="T71" s="82"/>
      <c r="U71" s="82"/>
      <c r="V71" s="82"/>
      <c r="W71" s="82"/>
      <c r="X71" s="82"/>
      <c r="Y71" s="82"/>
      <c r="Z71" s="82"/>
    </row>
    <row r="72" spans="1:28" ht="12.75" customHeight="1">
      <c r="A72" s="148" t="s">
        <v>234</v>
      </c>
      <c r="B72" s="47" t="s">
        <v>446</v>
      </c>
      <c r="C72" s="94"/>
      <c r="D72" s="111">
        <v>0</v>
      </c>
      <c r="E72" s="95" t="s">
        <v>33</v>
      </c>
      <c r="F72" s="95" t="s">
        <v>33</v>
      </c>
      <c r="G72" s="47"/>
      <c r="H72" s="95" t="s">
        <v>34</v>
      </c>
      <c r="I72" s="95" t="s">
        <v>34</v>
      </c>
      <c r="J72" s="96" t="s">
        <v>939</v>
      </c>
      <c r="K72" s="47"/>
      <c r="L72" s="82"/>
      <c r="M72" s="82"/>
      <c r="N72" s="82"/>
      <c r="O72" s="82"/>
      <c r="P72" s="82"/>
      <c r="Q72" s="82"/>
      <c r="R72" s="82"/>
      <c r="S72" s="82"/>
      <c r="T72" s="82"/>
      <c r="U72" s="82"/>
      <c r="V72" s="82"/>
      <c r="W72" s="82"/>
      <c r="X72" s="82"/>
      <c r="Y72" s="82"/>
      <c r="Z72" s="82"/>
    </row>
    <row r="73" spans="1:28" ht="12.75" customHeight="1">
      <c r="A73" s="148" t="s">
        <v>234</v>
      </c>
      <c r="B73" s="47" t="s">
        <v>162</v>
      </c>
      <c r="C73" s="94"/>
      <c r="D73" s="111">
        <v>0</v>
      </c>
      <c r="E73" s="95" t="s">
        <v>34</v>
      </c>
      <c r="F73" s="95" t="s">
        <v>34</v>
      </c>
      <c r="G73" s="96" t="s">
        <v>959</v>
      </c>
      <c r="H73" s="95" t="s">
        <v>34</v>
      </c>
      <c r="I73" s="95" t="s">
        <v>34</v>
      </c>
      <c r="J73" s="96" t="s">
        <v>939</v>
      </c>
      <c r="K73" s="47"/>
      <c r="L73" s="82"/>
      <c r="M73" s="82"/>
      <c r="N73" s="82"/>
      <c r="O73" s="82"/>
      <c r="P73" s="82"/>
      <c r="Q73" s="82"/>
      <c r="R73" s="82"/>
      <c r="S73" s="82"/>
      <c r="T73" s="82"/>
      <c r="U73" s="82"/>
      <c r="V73" s="82"/>
      <c r="W73" s="82"/>
      <c r="X73" s="82"/>
      <c r="Y73" s="82"/>
      <c r="Z73" s="82"/>
    </row>
    <row r="74" spans="1:28" ht="12.75" customHeight="1">
      <c r="A74" s="148" t="s">
        <v>234</v>
      </c>
      <c r="B74" s="47" t="s">
        <v>235</v>
      </c>
      <c r="C74" s="94"/>
      <c r="D74" s="111">
        <v>0</v>
      </c>
      <c r="E74" s="95" t="s">
        <v>34</v>
      </c>
      <c r="F74" s="95" t="s">
        <v>34</v>
      </c>
      <c r="G74" s="96" t="s">
        <v>963</v>
      </c>
      <c r="H74" s="95" t="s">
        <v>34</v>
      </c>
      <c r="I74" s="95" t="s">
        <v>34</v>
      </c>
      <c r="J74" s="96" t="s">
        <v>939</v>
      </c>
      <c r="K74" s="47"/>
      <c r="L74" s="82"/>
      <c r="M74" s="82"/>
      <c r="N74" s="82"/>
      <c r="O74" s="82"/>
      <c r="P74" s="82"/>
      <c r="Q74" s="82"/>
      <c r="R74" s="82"/>
      <c r="S74" s="82"/>
      <c r="T74" s="82"/>
      <c r="U74" s="82"/>
      <c r="V74" s="82"/>
      <c r="W74" s="82"/>
      <c r="X74" s="82"/>
      <c r="Y74" s="82"/>
      <c r="Z74" s="82"/>
    </row>
    <row r="75" spans="1:28" ht="12.75" customHeight="1">
      <c r="A75" s="148" t="s">
        <v>234</v>
      </c>
      <c r="B75" s="47" t="s">
        <v>374</v>
      </c>
      <c r="C75" s="94"/>
      <c r="D75" s="111">
        <v>0</v>
      </c>
      <c r="E75" s="95" t="s">
        <v>34</v>
      </c>
      <c r="F75" s="95" t="s">
        <v>34</v>
      </c>
      <c r="G75" s="47" t="s">
        <v>965</v>
      </c>
      <c r="H75" s="95" t="s">
        <v>34</v>
      </c>
      <c r="I75" s="95" t="s">
        <v>34</v>
      </c>
      <c r="J75" s="96" t="s">
        <v>939</v>
      </c>
      <c r="K75" s="47"/>
      <c r="L75" s="82"/>
      <c r="M75" s="82"/>
      <c r="N75" s="82"/>
      <c r="O75" s="82"/>
      <c r="P75" s="82"/>
      <c r="Q75" s="82"/>
      <c r="R75" s="82"/>
      <c r="S75" s="82"/>
      <c r="T75" s="82"/>
      <c r="U75" s="82"/>
      <c r="V75" s="82"/>
      <c r="W75" s="82"/>
      <c r="X75" s="82"/>
      <c r="Y75" s="82"/>
      <c r="Z75" s="82"/>
    </row>
    <row r="76" spans="1:28" ht="12.75" customHeight="1">
      <c r="A76" s="148" t="s">
        <v>234</v>
      </c>
      <c r="B76" s="47" t="s">
        <v>149</v>
      </c>
      <c r="C76" s="94"/>
      <c r="D76" s="111">
        <v>0</v>
      </c>
      <c r="E76" s="95" t="s">
        <v>34</v>
      </c>
      <c r="F76" s="95" t="s">
        <v>34</v>
      </c>
      <c r="G76" s="47" t="s">
        <v>229</v>
      </c>
      <c r="H76" s="95" t="s">
        <v>34</v>
      </c>
      <c r="I76" s="95" t="s">
        <v>34</v>
      </c>
      <c r="J76" s="96" t="s">
        <v>939</v>
      </c>
      <c r="K76" s="47"/>
      <c r="L76" s="82"/>
      <c r="M76" s="82"/>
      <c r="N76" s="82"/>
      <c r="O76" s="82"/>
      <c r="P76" s="82"/>
      <c r="Q76" s="82"/>
      <c r="R76" s="82"/>
      <c r="S76" s="82"/>
      <c r="T76" s="82"/>
      <c r="U76" s="82"/>
      <c r="V76" s="82"/>
      <c r="W76" s="82"/>
      <c r="X76" s="82"/>
      <c r="Y76" s="82"/>
      <c r="Z76" s="82"/>
    </row>
    <row r="77" spans="1:28" ht="12.75" customHeight="1">
      <c r="A77" s="148" t="s">
        <v>234</v>
      </c>
      <c r="B77" s="47" t="s">
        <v>814</v>
      </c>
      <c r="C77" s="94"/>
      <c r="D77" s="111">
        <v>0</v>
      </c>
      <c r="E77" s="95" t="s">
        <v>33</v>
      </c>
      <c r="F77" s="95" t="s">
        <v>33</v>
      </c>
      <c r="G77" s="47"/>
      <c r="H77" s="95" t="s">
        <v>34</v>
      </c>
      <c r="I77" s="95" t="s">
        <v>34</v>
      </c>
      <c r="J77" s="96" t="s">
        <v>939</v>
      </c>
      <c r="K77" s="47"/>
      <c r="L77" s="82"/>
      <c r="M77" s="82"/>
      <c r="N77" s="82"/>
      <c r="O77" s="82"/>
      <c r="P77" s="82"/>
      <c r="Q77" s="82"/>
      <c r="R77" s="82"/>
      <c r="S77" s="82"/>
      <c r="T77" s="82"/>
      <c r="U77" s="82"/>
      <c r="V77" s="82"/>
      <c r="W77" s="82"/>
      <c r="X77" s="82"/>
      <c r="Y77" s="82"/>
      <c r="Z77" s="82"/>
    </row>
    <row r="78" spans="1:28" ht="12.75" customHeight="1">
      <c r="A78" s="148" t="s">
        <v>234</v>
      </c>
      <c r="B78" s="47" t="s">
        <v>817</v>
      </c>
      <c r="C78" s="94"/>
      <c r="D78" s="111">
        <v>0</v>
      </c>
      <c r="E78" s="95" t="s">
        <v>34</v>
      </c>
      <c r="F78" s="95" t="s">
        <v>34</v>
      </c>
      <c r="G78" s="47" t="s">
        <v>970</v>
      </c>
      <c r="H78" s="95" t="s">
        <v>34</v>
      </c>
      <c r="I78" s="95" t="s">
        <v>34</v>
      </c>
      <c r="J78" s="96" t="s">
        <v>939</v>
      </c>
      <c r="K78" s="47"/>
      <c r="L78" s="82"/>
      <c r="M78" s="82"/>
      <c r="N78" s="82"/>
      <c r="O78" s="82"/>
      <c r="P78" s="82"/>
      <c r="Q78" s="82"/>
      <c r="R78" s="82"/>
      <c r="S78" s="82"/>
      <c r="T78" s="82"/>
      <c r="U78" s="82"/>
      <c r="V78" s="82"/>
      <c r="W78" s="82"/>
      <c r="X78" s="82"/>
      <c r="Y78" s="82"/>
      <c r="Z78" s="82"/>
    </row>
    <row r="79" spans="1:28" ht="12.75" customHeight="1">
      <c r="A79" s="148" t="s">
        <v>234</v>
      </c>
      <c r="B79" s="47" t="s">
        <v>818</v>
      </c>
      <c r="C79" s="94"/>
      <c r="D79" s="111">
        <v>0</v>
      </c>
      <c r="E79" s="95" t="s">
        <v>34</v>
      </c>
      <c r="F79" s="95" t="s">
        <v>34</v>
      </c>
      <c r="G79" s="47" t="s">
        <v>229</v>
      </c>
      <c r="H79" s="95" t="s">
        <v>34</v>
      </c>
      <c r="I79" s="95" t="s">
        <v>34</v>
      </c>
      <c r="J79" s="96" t="s">
        <v>939</v>
      </c>
      <c r="K79" s="47"/>
      <c r="L79" s="82"/>
      <c r="M79" s="82"/>
      <c r="N79" s="82"/>
      <c r="O79" s="82"/>
      <c r="P79" s="82"/>
      <c r="Q79" s="82"/>
      <c r="R79" s="82"/>
      <c r="S79" s="82"/>
      <c r="T79" s="82"/>
      <c r="U79" s="82"/>
      <c r="V79" s="82"/>
      <c r="W79" s="82"/>
      <c r="X79" s="82"/>
      <c r="Y79" s="82"/>
      <c r="Z79" s="82"/>
    </row>
    <row r="80" spans="1:28" ht="12.75" customHeight="1">
      <c r="A80" s="148" t="s">
        <v>234</v>
      </c>
      <c r="B80" s="47" t="s">
        <v>821</v>
      </c>
      <c r="C80" s="94"/>
      <c r="D80" s="111">
        <v>0</v>
      </c>
      <c r="E80" s="95" t="s">
        <v>34</v>
      </c>
      <c r="F80" s="95" t="s">
        <v>34</v>
      </c>
      <c r="G80" s="47" t="s">
        <v>371</v>
      </c>
      <c r="H80" s="95" t="s">
        <v>34</v>
      </c>
      <c r="I80" s="95" t="s">
        <v>34</v>
      </c>
      <c r="J80" s="96" t="s">
        <v>939</v>
      </c>
      <c r="K80" s="47"/>
      <c r="L80" s="82"/>
      <c r="M80" s="82"/>
      <c r="N80" s="82"/>
      <c r="O80" s="82"/>
      <c r="P80" s="82"/>
      <c r="Q80" s="82"/>
      <c r="R80" s="82"/>
      <c r="S80" s="82"/>
      <c r="T80" s="82"/>
      <c r="U80" s="82"/>
      <c r="V80" s="82"/>
      <c r="W80" s="82"/>
      <c r="X80" s="82"/>
      <c r="Y80" s="82"/>
      <c r="Z80" s="82"/>
    </row>
    <row r="81" spans="1:28" ht="12.75" customHeight="1">
      <c r="A81" s="228" t="s">
        <v>234</v>
      </c>
      <c r="B81" s="108" t="s">
        <v>825</v>
      </c>
      <c r="C81" s="113"/>
      <c r="D81" s="114">
        <v>0</v>
      </c>
      <c r="E81" s="110" t="s">
        <v>34</v>
      </c>
      <c r="F81" s="110" t="s">
        <v>34</v>
      </c>
      <c r="G81" s="102" t="s">
        <v>936</v>
      </c>
      <c r="H81" s="110" t="s">
        <v>34</v>
      </c>
      <c r="I81" s="110" t="s">
        <v>34</v>
      </c>
      <c r="J81" s="102" t="s">
        <v>939</v>
      </c>
      <c r="K81" s="108"/>
      <c r="L81" s="109"/>
      <c r="M81" s="109"/>
      <c r="N81" s="109"/>
      <c r="O81" s="109"/>
      <c r="P81" s="109"/>
      <c r="Q81" s="109"/>
      <c r="R81" s="109"/>
      <c r="S81" s="109"/>
      <c r="T81" s="109"/>
      <c r="U81" s="109"/>
      <c r="V81" s="109"/>
      <c r="W81" s="109"/>
      <c r="X81" s="109"/>
      <c r="Y81" s="109"/>
      <c r="Z81" s="109"/>
      <c r="AA81" s="24"/>
      <c r="AB81" s="24"/>
    </row>
    <row r="82" spans="1:28" ht="12.75" customHeight="1">
      <c r="A82" s="231" t="s">
        <v>306</v>
      </c>
      <c r="B82" s="47" t="s">
        <v>771</v>
      </c>
      <c r="C82" s="94"/>
      <c r="D82" s="111">
        <v>0</v>
      </c>
      <c r="E82" s="95" t="s">
        <v>34</v>
      </c>
      <c r="F82" s="95" t="s">
        <v>34</v>
      </c>
      <c r="G82" s="47" t="s">
        <v>977</v>
      </c>
      <c r="H82" s="95" t="s">
        <v>34</v>
      </c>
      <c r="I82" s="95" t="s">
        <v>34</v>
      </c>
      <c r="J82" s="96" t="s">
        <v>978</v>
      </c>
      <c r="K82" s="47"/>
      <c r="L82" s="82"/>
      <c r="M82" s="82"/>
      <c r="N82" s="82"/>
      <c r="O82" s="82"/>
      <c r="P82" s="82"/>
      <c r="Q82" s="82"/>
      <c r="R82" s="82"/>
      <c r="S82" s="82"/>
      <c r="T82" s="82"/>
      <c r="U82" s="82"/>
      <c r="V82" s="82"/>
      <c r="W82" s="82"/>
      <c r="X82" s="82"/>
      <c r="Y82" s="82"/>
      <c r="Z82" s="82"/>
    </row>
    <row r="83" spans="1:28" ht="12.75" customHeight="1">
      <c r="A83" s="231" t="s">
        <v>306</v>
      </c>
      <c r="B83" s="94" t="s">
        <v>780</v>
      </c>
      <c r="C83" s="94"/>
      <c r="D83" s="111">
        <v>0</v>
      </c>
      <c r="E83" s="95" t="s">
        <v>34</v>
      </c>
      <c r="F83" s="95" t="s">
        <v>34</v>
      </c>
      <c r="G83" s="47" t="s">
        <v>986</v>
      </c>
      <c r="H83" s="95" t="s">
        <v>34</v>
      </c>
      <c r="I83" s="95" t="s">
        <v>34</v>
      </c>
      <c r="J83" s="96" t="s">
        <v>978</v>
      </c>
      <c r="K83" s="47"/>
      <c r="L83" s="82"/>
      <c r="M83" s="82"/>
      <c r="N83" s="82"/>
      <c r="O83" s="82"/>
      <c r="P83" s="82"/>
      <c r="Q83" s="82"/>
      <c r="R83" s="82"/>
      <c r="S83" s="82"/>
      <c r="T83" s="82"/>
      <c r="U83" s="82"/>
      <c r="V83" s="82"/>
      <c r="W83" s="82"/>
      <c r="X83" s="82"/>
      <c r="Y83" s="82"/>
      <c r="Z83" s="82"/>
    </row>
    <row r="84" spans="1:28" ht="12.75" customHeight="1">
      <c r="A84" s="231" t="s">
        <v>306</v>
      </c>
      <c r="B84" s="47" t="s">
        <v>2315</v>
      </c>
      <c r="C84" s="94"/>
      <c r="D84" s="111">
        <v>0</v>
      </c>
      <c r="E84" s="95" t="s">
        <v>34</v>
      </c>
      <c r="F84" s="95" t="s">
        <v>34</v>
      </c>
      <c r="G84" s="96" t="s">
        <v>989</v>
      </c>
      <c r="H84" s="95" t="s">
        <v>34</v>
      </c>
      <c r="I84" s="95" t="s">
        <v>34</v>
      </c>
      <c r="J84" s="96" t="s">
        <v>978</v>
      </c>
      <c r="K84" s="47"/>
      <c r="L84" s="82"/>
      <c r="M84" s="82"/>
      <c r="N84" s="82"/>
      <c r="O84" s="82"/>
      <c r="P84" s="82"/>
      <c r="Q84" s="82"/>
      <c r="R84" s="82"/>
      <c r="S84" s="82"/>
      <c r="T84" s="82"/>
      <c r="U84" s="82"/>
      <c r="V84" s="82"/>
      <c r="W84" s="82"/>
      <c r="X84" s="82"/>
      <c r="Y84" s="82"/>
      <c r="Z84" s="82"/>
    </row>
    <row r="85" spans="1:28" ht="12.75" customHeight="1">
      <c r="A85" s="231" t="s">
        <v>306</v>
      </c>
      <c r="B85" s="47" t="s">
        <v>788</v>
      </c>
      <c r="C85" s="94"/>
      <c r="D85" s="111">
        <v>0</v>
      </c>
      <c r="E85" s="95" t="s">
        <v>34</v>
      </c>
      <c r="F85" s="95" t="s">
        <v>34</v>
      </c>
      <c r="G85" s="47" t="s">
        <v>992</v>
      </c>
      <c r="H85" s="95" t="s">
        <v>34</v>
      </c>
      <c r="I85" s="95" t="s">
        <v>34</v>
      </c>
      <c r="J85" s="96" t="s">
        <v>978</v>
      </c>
      <c r="K85" s="47"/>
      <c r="L85" s="82"/>
      <c r="M85" s="82"/>
      <c r="N85" s="82"/>
      <c r="O85" s="82"/>
      <c r="P85" s="82"/>
      <c r="Q85" s="82"/>
      <c r="R85" s="82"/>
      <c r="S85" s="82"/>
      <c r="T85" s="82"/>
      <c r="U85" s="82"/>
      <c r="V85" s="82"/>
      <c r="W85" s="82"/>
      <c r="X85" s="82"/>
      <c r="Y85" s="82"/>
      <c r="Z85" s="82"/>
    </row>
    <row r="86" spans="1:28" ht="12.75" customHeight="1">
      <c r="A86" s="231" t="s">
        <v>306</v>
      </c>
      <c r="B86" s="47" t="s">
        <v>793</v>
      </c>
      <c r="C86" s="94"/>
      <c r="D86" s="111">
        <v>0</v>
      </c>
      <c r="E86" s="95" t="s">
        <v>33</v>
      </c>
      <c r="F86" s="95" t="s">
        <v>33</v>
      </c>
      <c r="G86" s="47"/>
      <c r="H86" s="95" t="s">
        <v>34</v>
      </c>
      <c r="I86" s="95" t="s">
        <v>34</v>
      </c>
      <c r="J86" s="96" t="s">
        <v>978</v>
      </c>
      <c r="K86" s="47"/>
      <c r="L86" s="82"/>
      <c r="M86" s="82"/>
      <c r="N86" s="82"/>
      <c r="O86" s="82"/>
      <c r="P86" s="82"/>
      <c r="Q86" s="82"/>
      <c r="R86" s="82"/>
      <c r="S86" s="82"/>
      <c r="T86" s="82"/>
      <c r="U86" s="82"/>
      <c r="V86" s="82"/>
      <c r="W86" s="82"/>
      <c r="X86" s="82"/>
      <c r="Y86" s="82"/>
      <c r="Z86" s="82"/>
    </row>
    <row r="87" spans="1:28" ht="12.75" customHeight="1">
      <c r="A87" s="231" t="s">
        <v>306</v>
      </c>
      <c r="B87" s="47" t="s">
        <v>796</v>
      </c>
      <c r="C87" s="94"/>
      <c r="D87" s="111">
        <v>0</v>
      </c>
      <c r="E87" s="95" t="s">
        <v>34</v>
      </c>
      <c r="F87" s="95" t="s">
        <v>34</v>
      </c>
      <c r="G87" s="96" t="s">
        <v>951</v>
      </c>
      <c r="H87" s="95" t="s">
        <v>34</v>
      </c>
      <c r="I87" s="95" t="s">
        <v>34</v>
      </c>
      <c r="J87" s="96" t="s">
        <v>978</v>
      </c>
      <c r="K87" s="47" t="s">
        <v>1000</v>
      </c>
      <c r="L87" s="82"/>
      <c r="M87" s="82"/>
      <c r="N87" s="82"/>
      <c r="O87" s="82"/>
      <c r="P87" s="82"/>
      <c r="Q87" s="82"/>
      <c r="R87" s="82"/>
      <c r="S87" s="82"/>
      <c r="T87" s="82"/>
      <c r="U87" s="82"/>
      <c r="V87" s="82"/>
      <c r="W87" s="82"/>
      <c r="X87" s="82"/>
      <c r="Y87" s="82"/>
      <c r="Z87" s="82"/>
    </row>
    <row r="88" spans="1:28" ht="12.75" customHeight="1">
      <c r="A88" s="231" t="s">
        <v>306</v>
      </c>
      <c r="B88" s="47" t="s">
        <v>446</v>
      </c>
      <c r="C88" s="94"/>
      <c r="D88" s="111">
        <v>0</v>
      </c>
      <c r="E88" s="95" t="s">
        <v>34</v>
      </c>
      <c r="F88" s="95" t="s">
        <v>34</v>
      </c>
      <c r="G88" s="96" t="s">
        <v>1004</v>
      </c>
      <c r="H88" s="95" t="s">
        <v>34</v>
      </c>
      <c r="I88" s="95" t="s">
        <v>34</v>
      </c>
      <c r="J88" s="96" t="s">
        <v>978</v>
      </c>
      <c r="K88" s="47"/>
      <c r="L88" s="82"/>
      <c r="M88" s="82"/>
      <c r="N88" s="82"/>
      <c r="O88" s="82"/>
      <c r="P88" s="82"/>
      <c r="Q88" s="82"/>
      <c r="R88" s="82"/>
      <c r="S88" s="82"/>
      <c r="T88" s="82"/>
      <c r="U88" s="82"/>
      <c r="V88" s="82"/>
      <c r="W88" s="82"/>
      <c r="X88" s="82"/>
      <c r="Y88" s="82"/>
      <c r="Z88" s="82"/>
    </row>
    <row r="89" spans="1:28" ht="12.75" customHeight="1">
      <c r="A89" s="231" t="s">
        <v>306</v>
      </c>
      <c r="B89" s="47" t="s">
        <v>162</v>
      </c>
      <c r="C89" s="94"/>
      <c r="D89" s="111">
        <v>0</v>
      </c>
      <c r="E89" s="95" t="s">
        <v>34</v>
      </c>
      <c r="F89" s="95" t="s">
        <v>34</v>
      </c>
      <c r="G89" s="47" t="s">
        <v>1009</v>
      </c>
      <c r="H89" s="95" t="s">
        <v>34</v>
      </c>
      <c r="I89" s="95" t="s">
        <v>34</v>
      </c>
      <c r="J89" s="96" t="s">
        <v>978</v>
      </c>
      <c r="K89" s="47"/>
      <c r="L89" s="82"/>
      <c r="M89" s="82"/>
      <c r="N89" s="82"/>
      <c r="O89" s="82"/>
      <c r="P89" s="82"/>
      <c r="Q89" s="82"/>
      <c r="R89" s="82"/>
      <c r="S89" s="82"/>
      <c r="T89" s="82"/>
      <c r="U89" s="82"/>
      <c r="V89" s="82"/>
      <c r="W89" s="82"/>
      <c r="X89" s="82"/>
      <c r="Y89" s="82"/>
      <c r="Z89" s="82"/>
    </row>
    <row r="90" spans="1:28" ht="12.75" customHeight="1">
      <c r="A90" s="231" t="s">
        <v>306</v>
      </c>
      <c r="B90" s="47" t="s">
        <v>235</v>
      </c>
      <c r="C90" s="94"/>
      <c r="D90" s="111">
        <v>0</v>
      </c>
      <c r="E90" s="95" t="s">
        <v>34</v>
      </c>
      <c r="F90" s="95" t="s">
        <v>34</v>
      </c>
      <c r="G90" s="47" t="s">
        <v>1013</v>
      </c>
      <c r="H90" s="95" t="s">
        <v>34</v>
      </c>
      <c r="I90" s="95" t="s">
        <v>34</v>
      </c>
      <c r="J90" s="96" t="s">
        <v>978</v>
      </c>
      <c r="K90" s="47"/>
      <c r="L90" s="82"/>
      <c r="M90" s="82"/>
      <c r="N90" s="82"/>
      <c r="O90" s="82"/>
      <c r="P90" s="82"/>
      <c r="Q90" s="82"/>
      <c r="R90" s="82"/>
      <c r="S90" s="82"/>
      <c r="T90" s="82"/>
      <c r="U90" s="82"/>
      <c r="V90" s="82"/>
      <c r="W90" s="82"/>
      <c r="X90" s="82"/>
      <c r="Y90" s="82"/>
      <c r="Z90" s="82"/>
    </row>
    <row r="91" spans="1:28" ht="12.75" customHeight="1">
      <c r="A91" s="231" t="s">
        <v>306</v>
      </c>
      <c r="B91" s="47" t="s">
        <v>374</v>
      </c>
      <c r="C91" s="94"/>
      <c r="D91" s="111">
        <v>0</v>
      </c>
      <c r="E91" s="95" t="s">
        <v>34</v>
      </c>
      <c r="F91" s="95" t="s">
        <v>44</v>
      </c>
      <c r="G91" s="47" t="s">
        <v>229</v>
      </c>
      <c r="H91" s="95" t="s">
        <v>34</v>
      </c>
      <c r="I91" s="95" t="s">
        <v>34</v>
      </c>
      <c r="J91" s="96" t="s">
        <v>978</v>
      </c>
      <c r="K91" s="47"/>
      <c r="L91" s="82"/>
      <c r="M91" s="82"/>
      <c r="N91" s="82"/>
      <c r="O91" s="82"/>
      <c r="P91" s="82"/>
      <c r="Q91" s="82"/>
      <c r="R91" s="82"/>
      <c r="S91" s="82"/>
      <c r="T91" s="82"/>
      <c r="U91" s="82"/>
      <c r="V91" s="82"/>
      <c r="W91" s="82"/>
      <c r="X91" s="82"/>
      <c r="Y91" s="82"/>
      <c r="Z91" s="82"/>
    </row>
    <row r="92" spans="1:28" ht="12.75" customHeight="1">
      <c r="A92" s="231" t="s">
        <v>306</v>
      </c>
      <c r="B92" s="47" t="s">
        <v>149</v>
      </c>
      <c r="C92" s="94"/>
      <c r="D92" s="111">
        <v>0</v>
      </c>
      <c r="E92" s="95" t="s">
        <v>34</v>
      </c>
      <c r="F92" s="95" t="s">
        <v>34</v>
      </c>
      <c r="G92" s="47" t="s">
        <v>229</v>
      </c>
      <c r="H92" s="95" t="s">
        <v>34</v>
      </c>
      <c r="I92" s="95" t="s">
        <v>34</v>
      </c>
      <c r="J92" s="96" t="s">
        <v>978</v>
      </c>
      <c r="K92" s="47"/>
      <c r="L92" s="82"/>
      <c r="M92" s="82"/>
      <c r="N92" s="82"/>
      <c r="O92" s="82"/>
      <c r="P92" s="82"/>
      <c r="Q92" s="82"/>
      <c r="R92" s="82"/>
      <c r="S92" s="82"/>
      <c r="T92" s="82"/>
      <c r="U92" s="82"/>
      <c r="V92" s="82"/>
      <c r="W92" s="82"/>
      <c r="X92" s="82"/>
      <c r="Y92" s="82"/>
      <c r="Z92" s="82"/>
    </row>
    <row r="93" spans="1:28" ht="12.75" customHeight="1">
      <c r="A93" s="231" t="s">
        <v>306</v>
      </c>
      <c r="B93" s="47" t="s">
        <v>814</v>
      </c>
      <c r="C93" s="94"/>
      <c r="D93" s="111">
        <v>0</v>
      </c>
      <c r="E93" s="95" t="s">
        <v>34</v>
      </c>
      <c r="F93" s="95" t="s">
        <v>34</v>
      </c>
      <c r="G93" s="47" t="s">
        <v>1025</v>
      </c>
      <c r="H93" s="95" t="s">
        <v>34</v>
      </c>
      <c r="I93" s="95" t="s">
        <v>34</v>
      </c>
      <c r="J93" s="96" t="s">
        <v>978</v>
      </c>
      <c r="K93" s="47"/>
      <c r="L93" s="82"/>
      <c r="M93" s="82"/>
      <c r="N93" s="82"/>
      <c r="O93" s="82"/>
      <c r="P93" s="82"/>
      <c r="Q93" s="82"/>
      <c r="R93" s="82"/>
      <c r="S93" s="82"/>
      <c r="T93" s="82"/>
      <c r="U93" s="82"/>
      <c r="V93" s="82"/>
      <c r="W93" s="82"/>
      <c r="X93" s="82"/>
      <c r="Y93" s="82"/>
      <c r="Z93" s="82"/>
    </row>
    <row r="94" spans="1:28" ht="12.75" customHeight="1">
      <c r="A94" s="231" t="s">
        <v>306</v>
      </c>
      <c r="B94" s="47" t="s">
        <v>817</v>
      </c>
      <c r="C94" s="94"/>
      <c r="D94" s="111">
        <v>0</v>
      </c>
      <c r="E94" s="95" t="s">
        <v>33</v>
      </c>
      <c r="F94" s="95" t="s">
        <v>33</v>
      </c>
      <c r="G94" s="47"/>
      <c r="H94" s="95" t="s">
        <v>34</v>
      </c>
      <c r="I94" s="95" t="s">
        <v>34</v>
      </c>
      <c r="J94" s="96" t="s">
        <v>978</v>
      </c>
      <c r="K94" s="47"/>
      <c r="L94" s="82"/>
      <c r="M94" s="82"/>
      <c r="N94" s="82"/>
      <c r="O94" s="82"/>
      <c r="P94" s="82"/>
      <c r="Q94" s="82"/>
      <c r="R94" s="82"/>
      <c r="S94" s="82"/>
      <c r="T94" s="82"/>
      <c r="U94" s="82"/>
      <c r="V94" s="82"/>
      <c r="W94" s="82"/>
      <c r="X94" s="82"/>
      <c r="Y94" s="82"/>
      <c r="Z94" s="82"/>
    </row>
    <row r="95" spans="1:28" ht="12.75" customHeight="1">
      <c r="A95" s="231" t="s">
        <v>306</v>
      </c>
      <c r="B95" s="47" t="s">
        <v>818</v>
      </c>
      <c r="C95" s="94"/>
      <c r="D95" s="111">
        <v>0</v>
      </c>
      <c r="E95" s="95" t="s">
        <v>34</v>
      </c>
      <c r="F95" s="95" t="s">
        <v>44</v>
      </c>
      <c r="G95" s="47" t="s">
        <v>229</v>
      </c>
      <c r="H95" s="95" t="s">
        <v>34</v>
      </c>
      <c r="I95" s="95" t="s">
        <v>34</v>
      </c>
      <c r="J95" s="96" t="s">
        <v>978</v>
      </c>
      <c r="K95" s="47"/>
      <c r="L95" s="82"/>
      <c r="M95" s="82"/>
      <c r="N95" s="82"/>
      <c r="O95" s="82"/>
      <c r="P95" s="82"/>
      <c r="Q95" s="82"/>
      <c r="R95" s="82"/>
      <c r="S95" s="82"/>
      <c r="T95" s="82"/>
      <c r="U95" s="82"/>
      <c r="V95" s="82"/>
      <c r="W95" s="82"/>
      <c r="X95" s="82"/>
      <c r="Y95" s="82"/>
      <c r="Z95" s="82"/>
    </row>
    <row r="96" spans="1:28" ht="12.75" customHeight="1">
      <c r="A96" s="231" t="s">
        <v>306</v>
      </c>
      <c r="B96" s="47" t="s">
        <v>821</v>
      </c>
      <c r="C96" s="94"/>
      <c r="D96" s="111">
        <v>0</v>
      </c>
      <c r="E96" s="95" t="s">
        <v>34</v>
      </c>
      <c r="F96" s="95" t="s">
        <v>34</v>
      </c>
      <c r="G96" s="47" t="s">
        <v>1035</v>
      </c>
      <c r="H96" s="95" t="s">
        <v>34</v>
      </c>
      <c r="I96" s="95" t="s">
        <v>34</v>
      </c>
      <c r="J96" s="96" t="s">
        <v>978</v>
      </c>
      <c r="K96" s="47"/>
      <c r="L96" s="82"/>
      <c r="M96" s="82"/>
      <c r="N96" s="82"/>
      <c r="O96" s="82"/>
      <c r="P96" s="82"/>
      <c r="Q96" s="82"/>
      <c r="R96" s="82"/>
      <c r="S96" s="82"/>
      <c r="T96" s="82"/>
      <c r="U96" s="82"/>
      <c r="V96" s="82"/>
      <c r="W96" s="82"/>
      <c r="X96" s="82"/>
      <c r="Y96" s="82"/>
      <c r="Z96" s="82"/>
    </row>
    <row r="97" spans="1:28" ht="12.75" customHeight="1">
      <c r="A97" s="236" t="s">
        <v>306</v>
      </c>
      <c r="B97" s="108" t="s">
        <v>825</v>
      </c>
      <c r="C97" s="113"/>
      <c r="D97" s="114">
        <v>0</v>
      </c>
      <c r="E97" s="110" t="s">
        <v>34</v>
      </c>
      <c r="F97" s="110" t="s">
        <v>34</v>
      </c>
      <c r="G97" s="102" t="s">
        <v>989</v>
      </c>
      <c r="H97" s="110" t="s">
        <v>34</v>
      </c>
      <c r="I97" s="110" t="s">
        <v>34</v>
      </c>
      <c r="J97" s="102" t="s">
        <v>978</v>
      </c>
      <c r="K97" s="108"/>
      <c r="L97" s="109"/>
      <c r="M97" s="109"/>
      <c r="N97" s="109"/>
      <c r="O97" s="109"/>
      <c r="P97" s="109"/>
      <c r="Q97" s="109"/>
      <c r="R97" s="109"/>
      <c r="S97" s="109"/>
      <c r="T97" s="109"/>
      <c r="U97" s="109"/>
      <c r="V97" s="109"/>
      <c r="W97" s="109"/>
      <c r="X97" s="109"/>
      <c r="Y97" s="109"/>
      <c r="Z97" s="109"/>
      <c r="AA97" s="24"/>
      <c r="AB97" s="24"/>
    </row>
    <row r="98" spans="1:28" ht="12.75" customHeight="1">
      <c r="A98" s="231" t="s">
        <v>2072</v>
      </c>
      <c r="B98" s="47" t="s">
        <v>771</v>
      </c>
      <c r="C98" s="94"/>
      <c r="D98" s="111">
        <v>0</v>
      </c>
      <c r="E98" s="95" t="s">
        <v>34</v>
      </c>
      <c r="F98" s="95" t="s">
        <v>44</v>
      </c>
      <c r="G98" s="47" t="s">
        <v>1043</v>
      </c>
      <c r="H98" s="95" t="s">
        <v>30</v>
      </c>
      <c r="I98" s="95" t="s">
        <v>30</v>
      </c>
      <c r="J98" s="47"/>
      <c r="K98" s="47"/>
      <c r="L98" s="82"/>
      <c r="M98" s="82"/>
      <c r="N98" s="82"/>
      <c r="O98" s="82"/>
      <c r="P98" s="82"/>
      <c r="Q98" s="82"/>
      <c r="R98" s="82"/>
      <c r="S98" s="82"/>
      <c r="T98" s="82"/>
      <c r="U98" s="82"/>
      <c r="V98" s="82"/>
      <c r="W98" s="82"/>
      <c r="X98" s="82"/>
      <c r="Y98" s="82"/>
      <c r="Z98" s="82"/>
    </row>
    <row r="99" spans="1:28" ht="12.75" customHeight="1">
      <c r="A99" s="231" t="s">
        <v>2072</v>
      </c>
      <c r="B99" s="94" t="s">
        <v>780</v>
      </c>
      <c r="C99" s="94"/>
      <c r="D99" s="111">
        <v>0</v>
      </c>
      <c r="E99" s="95" t="s">
        <v>44</v>
      </c>
      <c r="F99" s="95" t="s">
        <v>44</v>
      </c>
      <c r="G99" s="47" t="s">
        <v>1044</v>
      </c>
      <c r="H99" s="95" t="s">
        <v>30</v>
      </c>
      <c r="I99" s="95" t="s">
        <v>30</v>
      </c>
      <c r="J99" s="47"/>
      <c r="K99" s="47"/>
      <c r="L99" s="82"/>
      <c r="M99" s="82"/>
      <c r="N99" s="82"/>
      <c r="O99" s="82"/>
      <c r="P99" s="82"/>
      <c r="Q99" s="82"/>
      <c r="R99" s="82"/>
      <c r="S99" s="82"/>
      <c r="T99" s="82"/>
      <c r="U99" s="82"/>
      <c r="V99" s="82"/>
      <c r="W99" s="82"/>
      <c r="X99" s="82"/>
      <c r="Y99" s="82"/>
      <c r="Z99" s="82"/>
    </row>
    <row r="100" spans="1:28" ht="12.75" customHeight="1">
      <c r="A100" s="231" t="s">
        <v>2072</v>
      </c>
      <c r="B100" s="47" t="s">
        <v>2315</v>
      </c>
      <c r="C100" s="94"/>
      <c r="D100" s="111">
        <v>0</v>
      </c>
      <c r="E100" s="95" t="s">
        <v>34</v>
      </c>
      <c r="F100" s="95" t="s">
        <v>34</v>
      </c>
      <c r="G100" s="47" t="s">
        <v>1048</v>
      </c>
      <c r="H100" s="95" t="s">
        <v>30</v>
      </c>
      <c r="I100" s="95" t="s">
        <v>30</v>
      </c>
      <c r="J100" s="47"/>
      <c r="K100" s="47"/>
      <c r="L100" s="82"/>
      <c r="M100" s="82"/>
      <c r="N100" s="82"/>
      <c r="O100" s="82"/>
      <c r="P100" s="82"/>
      <c r="Q100" s="82"/>
      <c r="R100" s="82"/>
      <c r="S100" s="82"/>
      <c r="T100" s="82"/>
      <c r="U100" s="82"/>
      <c r="V100" s="82"/>
      <c r="W100" s="82"/>
      <c r="X100" s="82"/>
      <c r="Y100" s="82"/>
      <c r="Z100" s="82"/>
    </row>
    <row r="101" spans="1:28" ht="12.75" customHeight="1">
      <c r="A101" s="231" t="s">
        <v>2072</v>
      </c>
      <c r="B101" s="47" t="s">
        <v>788</v>
      </c>
      <c r="C101" s="94"/>
      <c r="D101" s="111">
        <v>0</v>
      </c>
      <c r="E101" s="95" t="s">
        <v>34</v>
      </c>
      <c r="F101" s="95" t="s">
        <v>44</v>
      </c>
      <c r="G101" s="47" t="s">
        <v>1051</v>
      </c>
      <c r="H101" s="95" t="s">
        <v>30</v>
      </c>
      <c r="I101" s="95" t="s">
        <v>30</v>
      </c>
      <c r="J101" s="47"/>
      <c r="K101" s="47"/>
      <c r="L101" s="82"/>
      <c r="M101" s="82"/>
      <c r="N101" s="82"/>
      <c r="O101" s="82"/>
      <c r="P101" s="82"/>
      <c r="Q101" s="82"/>
      <c r="R101" s="82"/>
      <c r="S101" s="82"/>
      <c r="T101" s="82"/>
      <c r="U101" s="82"/>
      <c r="V101" s="82"/>
      <c r="W101" s="82"/>
      <c r="X101" s="82"/>
      <c r="Y101" s="82"/>
      <c r="Z101" s="82"/>
    </row>
    <row r="102" spans="1:28" ht="12.75" customHeight="1">
      <c r="A102" s="231" t="s">
        <v>2072</v>
      </c>
      <c r="B102" s="47" t="s">
        <v>793</v>
      </c>
      <c r="C102" s="94"/>
      <c r="D102" s="111">
        <v>0</v>
      </c>
      <c r="E102" s="95" t="s">
        <v>34</v>
      </c>
      <c r="F102" s="95" t="s">
        <v>44</v>
      </c>
      <c r="G102" s="96" t="s">
        <v>1056</v>
      </c>
      <c r="H102" s="95" t="s">
        <v>30</v>
      </c>
      <c r="I102" s="95" t="s">
        <v>30</v>
      </c>
      <c r="J102" s="47"/>
      <c r="K102" s="47"/>
      <c r="L102" s="82"/>
      <c r="M102" s="82"/>
      <c r="N102" s="82"/>
      <c r="O102" s="82"/>
      <c r="P102" s="82"/>
      <c r="Q102" s="82"/>
      <c r="R102" s="82"/>
      <c r="S102" s="82"/>
      <c r="T102" s="82"/>
      <c r="U102" s="82"/>
      <c r="V102" s="82"/>
      <c r="W102" s="82"/>
      <c r="X102" s="82"/>
      <c r="Y102" s="82"/>
      <c r="Z102" s="82"/>
    </row>
    <row r="103" spans="1:28" ht="12.75" customHeight="1">
      <c r="A103" s="231" t="s">
        <v>2072</v>
      </c>
      <c r="B103" s="47" t="s">
        <v>796</v>
      </c>
      <c r="C103" s="94"/>
      <c r="D103" s="111">
        <v>0</v>
      </c>
      <c r="E103" s="95" t="s">
        <v>33</v>
      </c>
      <c r="F103" s="95" t="s">
        <v>33</v>
      </c>
      <c r="G103" s="47"/>
      <c r="H103" s="95" t="s">
        <v>30</v>
      </c>
      <c r="I103" s="95" t="s">
        <v>30</v>
      </c>
      <c r="J103" s="47"/>
      <c r="K103" s="47"/>
      <c r="L103" s="82"/>
      <c r="M103" s="82"/>
      <c r="N103" s="82"/>
      <c r="O103" s="82"/>
      <c r="P103" s="82"/>
      <c r="Q103" s="82"/>
      <c r="R103" s="82"/>
      <c r="S103" s="82"/>
      <c r="T103" s="82"/>
      <c r="U103" s="82"/>
      <c r="V103" s="82"/>
      <c r="W103" s="82"/>
      <c r="X103" s="82"/>
      <c r="Y103" s="82"/>
      <c r="Z103" s="82"/>
    </row>
    <row r="104" spans="1:28" ht="12.75" customHeight="1">
      <c r="A104" s="231" t="s">
        <v>2072</v>
      </c>
      <c r="B104" s="47" t="s">
        <v>446</v>
      </c>
      <c r="C104" s="94"/>
      <c r="D104" s="111">
        <v>0</v>
      </c>
      <c r="E104" s="95" t="s">
        <v>34</v>
      </c>
      <c r="F104" s="95" t="s">
        <v>44</v>
      </c>
      <c r="G104" s="47" t="s">
        <v>1063</v>
      </c>
      <c r="H104" s="95" t="s">
        <v>30</v>
      </c>
      <c r="I104" s="95" t="s">
        <v>30</v>
      </c>
      <c r="J104" s="47"/>
      <c r="K104" s="47"/>
      <c r="L104" s="82"/>
      <c r="M104" s="82"/>
      <c r="N104" s="82"/>
      <c r="O104" s="82"/>
      <c r="P104" s="82"/>
      <c r="Q104" s="82"/>
      <c r="R104" s="82"/>
      <c r="S104" s="82"/>
      <c r="T104" s="82"/>
      <c r="U104" s="82"/>
      <c r="V104" s="82"/>
      <c r="W104" s="82"/>
      <c r="X104" s="82"/>
      <c r="Y104" s="82"/>
      <c r="Z104" s="82"/>
    </row>
    <row r="105" spans="1:28" ht="12.75" customHeight="1">
      <c r="A105" s="231" t="s">
        <v>2072</v>
      </c>
      <c r="B105" s="47" t="s">
        <v>162</v>
      </c>
      <c r="C105" s="94"/>
      <c r="D105" s="111">
        <v>0</v>
      </c>
      <c r="E105" s="95" t="s">
        <v>34</v>
      </c>
      <c r="F105" s="95" t="s">
        <v>44</v>
      </c>
      <c r="G105" s="96" t="s">
        <v>1068</v>
      </c>
      <c r="H105" s="95" t="s">
        <v>30</v>
      </c>
      <c r="I105" s="95" t="s">
        <v>30</v>
      </c>
      <c r="J105" s="47"/>
      <c r="K105" s="47"/>
      <c r="L105" s="82"/>
      <c r="M105" s="82"/>
      <c r="N105" s="82"/>
      <c r="O105" s="82"/>
      <c r="P105" s="82"/>
      <c r="Q105" s="82"/>
      <c r="R105" s="82"/>
      <c r="S105" s="82"/>
      <c r="T105" s="82"/>
      <c r="U105" s="82"/>
      <c r="V105" s="82"/>
      <c r="W105" s="82"/>
      <c r="X105" s="82"/>
      <c r="Y105" s="82"/>
      <c r="Z105" s="82"/>
    </row>
    <row r="106" spans="1:28" ht="12.75" customHeight="1">
      <c r="A106" s="231" t="s">
        <v>2072</v>
      </c>
      <c r="B106" s="47" t="s">
        <v>235</v>
      </c>
      <c r="C106" s="94"/>
      <c r="D106" s="111">
        <v>0</v>
      </c>
      <c r="E106" s="95" t="s">
        <v>34</v>
      </c>
      <c r="F106" s="95" t="s">
        <v>44</v>
      </c>
      <c r="G106" s="96" t="s">
        <v>1072</v>
      </c>
      <c r="H106" s="95" t="s">
        <v>30</v>
      </c>
      <c r="I106" s="95" t="s">
        <v>30</v>
      </c>
      <c r="J106" s="47"/>
      <c r="K106" s="47"/>
      <c r="L106" s="82"/>
      <c r="M106" s="82"/>
      <c r="N106" s="82"/>
      <c r="O106" s="82"/>
      <c r="P106" s="82"/>
      <c r="Q106" s="82"/>
      <c r="R106" s="82"/>
      <c r="S106" s="82"/>
      <c r="T106" s="82"/>
      <c r="U106" s="82"/>
      <c r="V106" s="82"/>
      <c r="W106" s="82"/>
      <c r="X106" s="82"/>
      <c r="Y106" s="82"/>
      <c r="Z106" s="82"/>
    </row>
    <row r="107" spans="1:28" ht="12.75" customHeight="1">
      <c r="A107" s="231" t="s">
        <v>2072</v>
      </c>
      <c r="B107" s="47" t="s">
        <v>374</v>
      </c>
      <c r="C107" s="94"/>
      <c r="D107" s="111">
        <v>0</v>
      </c>
      <c r="E107" s="95" t="s">
        <v>34</v>
      </c>
      <c r="F107" s="95" t="s">
        <v>44</v>
      </c>
      <c r="G107" s="96" t="s">
        <v>1074</v>
      </c>
      <c r="H107" s="95" t="s">
        <v>30</v>
      </c>
      <c r="I107" s="95" t="s">
        <v>30</v>
      </c>
      <c r="J107" s="47"/>
      <c r="K107" s="47"/>
      <c r="L107" s="82"/>
      <c r="M107" s="82"/>
      <c r="N107" s="82"/>
      <c r="O107" s="82"/>
      <c r="P107" s="82"/>
      <c r="Q107" s="82"/>
      <c r="R107" s="82"/>
      <c r="S107" s="82"/>
      <c r="T107" s="82"/>
      <c r="U107" s="82"/>
      <c r="V107" s="82"/>
      <c r="W107" s="82"/>
      <c r="X107" s="82"/>
      <c r="Y107" s="82"/>
      <c r="Z107" s="82"/>
    </row>
    <row r="108" spans="1:28" ht="12.75" customHeight="1">
      <c r="A108" s="231" t="s">
        <v>2072</v>
      </c>
      <c r="B108" s="47" t="s">
        <v>149</v>
      </c>
      <c r="C108" s="94"/>
      <c r="D108" s="111">
        <v>0</v>
      </c>
      <c r="E108" s="95" t="s">
        <v>34</v>
      </c>
      <c r="F108" s="95" t="s">
        <v>44</v>
      </c>
      <c r="G108" s="96" t="s">
        <v>1078</v>
      </c>
      <c r="H108" s="95" t="s">
        <v>30</v>
      </c>
      <c r="I108" s="95" t="s">
        <v>30</v>
      </c>
      <c r="J108" s="47"/>
      <c r="K108" s="47"/>
      <c r="L108" s="82"/>
      <c r="M108" s="82"/>
      <c r="N108" s="82"/>
      <c r="O108" s="82"/>
      <c r="P108" s="82"/>
      <c r="Q108" s="82"/>
      <c r="R108" s="82"/>
      <c r="S108" s="82"/>
      <c r="T108" s="82"/>
      <c r="U108" s="82"/>
      <c r="V108" s="82"/>
      <c r="W108" s="82"/>
      <c r="X108" s="82"/>
      <c r="Y108" s="82"/>
      <c r="Z108" s="82"/>
    </row>
    <row r="109" spans="1:28" ht="12.75" customHeight="1">
      <c r="A109" s="231" t="s">
        <v>2072</v>
      </c>
      <c r="B109" s="47" t="s">
        <v>814</v>
      </c>
      <c r="C109" s="94"/>
      <c r="D109" s="111">
        <v>0</v>
      </c>
      <c r="E109" s="95" t="s">
        <v>34</v>
      </c>
      <c r="F109" s="95" t="s">
        <v>44</v>
      </c>
      <c r="G109" s="47" t="s">
        <v>1081</v>
      </c>
      <c r="H109" s="95" t="s">
        <v>30</v>
      </c>
      <c r="I109" s="95" t="s">
        <v>30</v>
      </c>
      <c r="J109" s="47"/>
      <c r="K109" s="47"/>
      <c r="L109" s="82"/>
      <c r="M109" s="82"/>
      <c r="N109" s="82"/>
      <c r="O109" s="82"/>
      <c r="P109" s="82"/>
      <c r="Q109" s="82"/>
      <c r="R109" s="82"/>
      <c r="S109" s="82"/>
      <c r="T109" s="82"/>
      <c r="U109" s="82"/>
      <c r="V109" s="82"/>
      <c r="W109" s="82"/>
      <c r="X109" s="82"/>
      <c r="Y109" s="82"/>
      <c r="Z109" s="82"/>
    </row>
    <row r="110" spans="1:28" ht="12.75" customHeight="1">
      <c r="A110" s="231" t="s">
        <v>2072</v>
      </c>
      <c r="B110" s="47" t="s">
        <v>817</v>
      </c>
      <c r="C110" s="94"/>
      <c r="D110" s="111">
        <v>0</v>
      </c>
      <c r="E110" s="95" t="s">
        <v>34</v>
      </c>
      <c r="F110" s="95" t="s">
        <v>44</v>
      </c>
      <c r="G110" s="96" t="s">
        <v>1082</v>
      </c>
      <c r="H110" s="95" t="s">
        <v>30</v>
      </c>
      <c r="I110" s="95" t="s">
        <v>30</v>
      </c>
      <c r="J110" s="47"/>
      <c r="K110" s="47"/>
      <c r="L110" s="82"/>
      <c r="M110" s="82"/>
      <c r="N110" s="82"/>
      <c r="O110" s="82"/>
      <c r="P110" s="82"/>
      <c r="Q110" s="82"/>
      <c r="R110" s="82"/>
      <c r="S110" s="82"/>
      <c r="T110" s="82"/>
      <c r="U110" s="82"/>
      <c r="V110" s="82"/>
      <c r="W110" s="82"/>
      <c r="X110" s="82"/>
      <c r="Y110" s="82"/>
      <c r="Z110" s="82"/>
    </row>
    <row r="111" spans="1:28" ht="12.75" customHeight="1">
      <c r="A111" s="231" t="s">
        <v>2072</v>
      </c>
      <c r="B111" s="47" t="s">
        <v>818</v>
      </c>
      <c r="C111" s="94"/>
      <c r="D111" s="111">
        <v>0</v>
      </c>
      <c r="E111" s="95" t="s">
        <v>34</v>
      </c>
      <c r="F111" s="95" t="s">
        <v>44</v>
      </c>
      <c r="G111" s="96" t="s">
        <v>1085</v>
      </c>
      <c r="H111" s="95" t="s">
        <v>30</v>
      </c>
      <c r="I111" s="95" t="s">
        <v>30</v>
      </c>
      <c r="J111" s="47"/>
      <c r="K111" s="47"/>
      <c r="L111" s="82"/>
      <c r="M111" s="82"/>
      <c r="N111" s="82"/>
      <c r="O111" s="82"/>
      <c r="P111" s="82"/>
      <c r="Q111" s="82"/>
      <c r="R111" s="82"/>
      <c r="S111" s="82"/>
      <c r="T111" s="82"/>
      <c r="U111" s="82"/>
      <c r="V111" s="82"/>
      <c r="W111" s="82"/>
      <c r="X111" s="82"/>
      <c r="Y111" s="82"/>
      <c r="Z111" s="82"/>
    </row>
    <row r="112" spans="1:28" ht="12.75" customHeight="1">
      <c r="A112" s="231" t="s">
        <v>2072</v>
      </c>
      <c r="B112" s="47" t="s">
        <v>821</v>
      </c>
      <c r="C112" s="94"/>
      <c r="D112" s="111">
        <v>0</v>
      </c>
      <c r="E112" s="95" t="s">
        <v>34</v>
      </c>
      <c r="F112" s="95" t="s">
        <v>44</v>
      </c>
      <c r="G112" s="47" t="s">
        <v>1087</v>
      </c>
      <c r="H112" s="95" t="s">
        <v>30</v>
      </c>
      <c r="I112" s="95" t="s">
        <v>30</v>
      </c>
      <c r="J112" s="47"/>
      <c r="K112" s="47"/>
      <c r="L112" s="82"/>
      <c r="M112" s="82"/>
      <c r="N112" s="82"/>
      <c r="O112" s="82"/>
      <c r="P112" s="82"/>
      <c r="Q112" s="82"/>
      <c r="R112" s="82"/>
      <c r="S112" s="82"/>
      <c r="T112" s="82"/>
      <c r="U112" s="82"/>
      <c r="V112" s="82"/>
      <c r="W112" s="82"/>
      <c r="X112" s="82"/>
      <c r="Y112" s="82"/>
      <c r="Z112" s="82"/>
    </row>
    <row r="113" spans="1:28" ht="12.75" customHeight="1">
      <c r="A113" s="236" t="s">
        <v>2072</v>
      </c>
      <c r="B113" s="108" t="s">
        <v>825</v>
      </c>
      <c r="C113" s="113"/>
      <c r="D113" s="114">
        <v>0</v>
      </c>
      <c r="E113" s="110" t="s">
        <v>34</v>
      </c>
      <c r="F113" s="110" t="s">
        <v>44</v>
      </c>
      <c r="G113" s="102" t="s">
        <v>1090</v>
      </c>
      <c r="H113" s="110" t="s">
        <v>30</v>
      </c>
      <c r="I113" s="110" t="s">
        <v>30</v>
      </c>
      <c r="J113" s="108"/>
      <c r="K113" s="108"/>
      <c r="L113" s="109"/>
      <c r="M113" s="109"/>
      <c r="N113" s="109"/>
      <c r="O113" s="109"/>
      <c r="P113" s="109"/>
      <c r="Q113" s="109"/>
      <c r="R113" s="109"/>
      <c r="S113" s="109"/>
      <c r="T113" s="109"/>
      <c r="U113" s="109"/>
      <c r="V113" s="109"/>
      <c r="W113" s="109"/>
      <c r="X113" s="109"/>
      <c r="Y113" s="109"/>
      <c r="Z113" s="109"/>
      <c r="AA113" s="24"/>
      <c r="AB113" s="24"/>
    </row>
    <row r="114" spans="1:28" ht="12.75" customHeight="1">
      <c r="A114" s="231" t="s">
        <v>2073</v>
      </c>
      <c r="B114" s="47" t="s">
        <v>771</v>
      </c>
      <c r="C114" s="94"/>
      <c r="D114" s="111">
        <v>0</v>
      </c>
      <c r="E114" s="95" t="s">
        <v>33</v>
      </c>
      <c r="F114" s="95" t="s">
        <v>33</v>
      </c>
      <c r="G114" s="47"/>
      <c r="H114" s="95" t="s">
        <v>34</v>
      </c>
      <c r="I114" s="95" t="s">
        <v>44</v>
      </c>
      <c r="J114" s="96" t="s">
        <v>1093</v>
      </c>
      <c r="K114" s="47"/>
      <c r="L114" s="82"/>
      <c r="M114" s="82"/>
      <c r="N114" s="82"/>
      <c r="O114" s="82"/>
      <c r="P114" s="82"/>
      <c r="Q114" s="82"/>
      <c r="R114" s="82"/>
      <c r="S114" s="82"/>
      <c r="T114" s="82"/>
      <c r="U114" s="82"/>
      <c r="V114" s="82"/>
      <c r="W114" s="82"/>
      <c r="X114" s="82"/>
      <c r="Y114" s="82"/>
      <c r="Z114" s="82"/>
    </row>
    <row r="115" spans="1:28" ht="12.75" customHeight="1">
      <c r="A115" s="231" t="s">
        <v>2073</v>
      </c>
      <c r="B115" s="94" t="s">
        <v>780</v>
      </c>
      <c r="C115" s="94"/>
      <c r="D115" s="111">
        <v>0</v>
      </c>
      <c r="E115" s="95" t="s">
        <v>34</v>
      </c>
      <c r="F115" s="95" t="s">
        <v>44</v>
      </c>
      <c r="G115" s="47" t="s">
        <v>229</v>
      </c>
      <c r="H115" s="95" t="s">
        <v>34</v>
      </c>
      <c r="I115" s="95" t="s">
        <v>44</v>
      </c>
      <c r="J115" s="96" t="s">
        <v>1093</v>
      </c>
      <c r="K115" s="47"/>
      <c r="L115" s="82"/>
      <c r="M115" s="82"/>
      <c r="N115" s="82"/>
      <c r="O115" s="82"/>
      <c r="P115" s="82"/>
      <c r="Q115" s="82"/>
      <c r="R115" s="82"/>
      <c r="S115" s="82"/>
      <c r="T115" s="82"/>
      <c r="U115" s="82"/>
      <c r="V115" s="82"/>
      <c r="W115" s="82"/>
      <c r="X115" s="82"/>
      <c r="Y115" s="82"/>
      <c r="Z115" s="82"/>
    </row>
    <row r="116" spans="1:28" ht="12.75" customHeight="1">
      <c r="A116" s="231" t="s">
        <v>2073</v>
      </c>
      <c r="B116" s="47" t="s">
        <v>2315</v>
      </c>
      <c r="C116" s="94"/>
      <c r="D116" s="111">
        <v>0</v>
      </c>
      <c r="E116" s="95" t="s">
        <v>34</v>
      </c>
      <c r="F116" s="95" t="s">
        <v>44</v>
      </c>
      <c r="G116" s="96" t="s">
        <v>1096</v>
      </c>
      <c r="H116" s="95" t="s">
        <v>34</v>
      </c>
      <c r="I116" s="95" t="s">
        <v>44</v>
      </c>
      <c r="J116" s="96" t="s">
        <v>1093</v>
      </c>
      <c r="K116" s="47"/>
      <c r="L116" s="82"/>
      <c r="M116" s="82"/>
      <c r="N116" s="82"/>
      <c r="O116" s="82"/>
      <c r="P116" s="82"/>
      <c r="Q116" s="82"/>
      <c r="R116" s="82"/>
      <c r="S116" s="82"/>
      <c r="T116" s="82"/>
      <c r="U116" s="82"/>
      <c r="V116" s="82"/>
      <c r="W116" s="82"/>
      <c r="X116" s="82"/>
      <c r="Y116" s="82"/>
      <c r="Z116" s="82"/>
    </row>
    <row r="117" spans="1:28" ht="12.75" customHeight="1">
      <c r="A117" s="231" t="s">
        <v>2073</v>
      </c>
      <c r="B117" s="47" t="s">
        <v>788</v>
      </c>
      <c r="C117" s="94"/>
      <c r="D117" s="111">
        <v>0</v>
      </c>
      <c r="E117" s="95" t="s">
        <v>34</v>
      </c>
      <c r="F117" s="95" t="s">
        <v>44</v>
      </c>
      <c r="G117" s="47" t="s">
        <v>1099</v>
      </c>
      <c r="H117" s="95" t="s">
        <v>34</v>
      </c>
      <c r="I117" s="95" t="s">
        <v>44</v>
      </c>
      <c r="J117" s="96" t="s">
        <v>1093</v>
      </c>
      <c r="K117" s="47"/>
      <c r="L117" s="82"/>
      <c r="M117" s="82"/>
      <c r="N117" s="82"/>
      <c r="O117" s="82"/>
      <c r="P117" s="82"/>
      <c r="Q117" s="82"/>
      <c r="R117" s="82"/>
      <c r="S117" s="82"/>
      <c r="T117" s="82"/>
      <c r="U117" s="82"/>
      <c r="V117" s="82"/>
      <c r="W117" s="82"/>
      <c r="X117" s="82"/>
      <c r="Y117" s="82"/>
      <c r="Z117" s="82"/>
    </row>
    <row r="118" spans="1:28" ht="12.75" customHeight="1">
      <c r="A118" s="231" t="s">
        <v>2073</v>
      </c>
      <c r="B118" s="47" t="s">
        <v>793</v>
      </c>
      <c r="C118" s="94"/>
      <c r="D118" s="111">
        <v>0</v>
      </c>
      <c r="E118" s="95" t="s">
        <v>33</v>
      </c>
      <c r="F118" s="95" t="s">
        <v>33</v>
      </c>
      <c r="G118" s="47"/>
      <c r="H118" s="95" t="s">
        <v>34</v>
      </c>
      <c r="I118" s="95" t="s">
        <v>44</v>
      </c>
      <c r="J118" s="96" t="s">
        <v>1093</v>
      </c>
      <c r="K118" s="47"/>
      <c r="L118" s="82"/>
      <c r="M118" s="82"/>
      <c r="N118" s="82"/>
      <c r="O118" s="82"/>
      <c r="P118" s="82"/>
      <c r="Q118" s="82"/>
      <c r="R118" s="82"/>
      <c r="S118" s="82"/>
      <c r="T118" s="82"/>
      <c r="U118" s="82"/>
      <c r="V118" s="82"/>
      <c r="W118" s="82"/>
      <c r="X118" s="82"/>
      <c r="Y118" s="82"/>
      <c r="Z118" s="82"/>
    </row>
    <row r="119" spans="1:28" ht="12.75" customHeight="1">
      <c r="A119" s="231" t="s">
        <v>2073</v>
      </c>
      <c r="B119" s="47" t="s">
        <v>796</v>
      </c>
      <c r="C119" s="94"/>
      <c r="D119" s="111">
        <v>0</v>
      </c>
      <c r="E119" s="95" t="s">
        <v>33</v>
      </c>
      <c r="F119" s="95" t="s">
        <v>33</v>
      </c>
      <c r="G119" s="47"/>
      <c r="H119" s="95" t="s">
        <v>34</v>
      </c>
      <c r="I119" s="95" t="s">
        <v>44</v>
      </c>
      <c r="J119" s="96" t="s">
        <v>1093</v>
      </c>
      <c r="K119" s="47"/>
      <c r="L119" s="82"/>
      <c r="M119" s="82"/>
      <c r="N119" s="82"/>
      <c r="O119" s="82"/>
      <c r="P119" s="82"/>
      <c r="Q119" s="82"/>
      <c r="R119" s="82"/>
      <c r="S119" s="82"/>
      <c r="T119" s="82"/>
      <c r="U119" s="82"/>
      <c r="V119" s="82"/>
      <c r="W119" s="82"/>
      <c r="X119" s="82"/>
      <c r="Y119" s="82"/>
      <c r="Z119" s="82"/>
    </row>
    <row r="120" spans="1:28" ht="12.75" customHeight="1">
      <c r="A120" s="231" t="s">
        <v>2073</v>
      </c>
      <c r="B120" s="47" t="s">
        <v>446</v>
      </c>
      <c r="C120" s="94"/>
      <c r="D120" s="111">
        <v>0</v>
      </c>
      <c r="E120" s="95" t="s">
        <v>34</v>
      </c>
      <c r="F120" s="95" t="s">
        <v>44</v>
      </c>
      <c r="G120" s="47" t="s">
        <v>1104</v>
      </c>
      <c r="H120" s="95" t="s">
        <v>34</v>
      </c>
      <c r="I120" s="95" t="s">
        <v>44</v>
      </c>
      <c r="J120" s="96" t="s">
        <v>1093</v>
      </c>
      <c r="K120" s="47"/>
      <c r="L120" s="82"/>
      <c r="M120" s="82"/>
      <c r="N120" s="82"/>
      <c r="O120" s="82"/>
      <c r="P120" s="82"/>
      <c r="Q120" s="82"/>
      <c r="R120" s="82"/>
      <c r="S120" s="82"/>
      <c r="T120" s="82"/>
      <c r="U120" s="82"/>
      <c r="V120" s="82"/>
      <c r="W120" s="82"/>
      <c r="X120" s="82"/>
      <c r="Y120" s="82"/>
      <c r="Z120" s="82"/>
    </row>
    <row r="121" spans="1:28" ht="12.75" customHeight="1">
      <c r="A121" s="231" t="s">
        <v>2073</v>
      </c>
      <c r="B121" s="47" t="s">
        <v>162</v>
      </c>
      <c r="C121" s="94"/>
      <c r="D121" s="111">
        <v>0</v>
      </c>
      <c r="E121" s="95" t="s">
        <v>34</v>
      </c>
      <c r="F121" s="95" t="s">
        <v>44</v>
      </c>
      <c r="G121" s="47" t="s">
        <v>229</v>
      </c>
      <c r="H121" s="95" t="s">
        <v>34</v>
      </c>
      <c r="I121" s="95" t="s">
        <v>44</v>
      </c>
      <c r="J121" s="96" t="s">
        <v>1093</v>
      </c>
      <c r="K121" s="47"/>
      <c r="L121" s="82"/>
      <c r="M121" s="82"/>
      <c r="N121" s="82"/>
      <c r="O121" s="82"/>
      <c r="P121" s="82"/>
      <c r="Q121" s="82"/>
      <c r="R121" s="82"/>
      <c r="S121" s="82"/>
      <c r="T121" s="82"/>
      <c r="U121" s="82"/>
      <c r="V121" s="82"/>
      <c r="W121" s="82"/>
      <c r="X121" s="82"/>
      <c r="Y121" s="82"/>
      <c r="Z121" s="82"/>
    </row>
    <row r="122" spans="1:28" ht="12.75" customHeight="1">
      <c r="A122" s="231" t="s">
        <v>2073</v>
      </c>
      <c r="B122" s="47" t="s">
        <v>235</v>
      </c>
      <c r="C122" s="94"/>
      <c r="D122" s="111">
        <v>0</v>
      </c>
      <c r="E122" s="95" t="s">
        <v>34</v>
      </c>
      <c r="F122" s="95" t="s">
        <v>44</v>
      </c>
      <c r="G122" s="47" t="s">
        <v>229</v>
      </c>
      <c r="H122" s="95" t="s">
        <v>34</v>
      </c>
      <c r="I122" s="95" t="s">
        <v>44</v>
      </c>
      <c r="J122" s="96" t="s">
        <v>1093</v>
      </c>
      <c r="K122" s="47"/>
      <c r="L122" s="82"/>
      <c r="M122" s="82"/>
      <c r="N122" s="82"/>
      <c r="O122" s="82"/>
      <c r="P122" s="82"/>
      <c r="Q122" s="82"/>
      <c r="R122" s="82"/>
      <c r="S122" s="82"/>
      <c r="T122" s="82"/>
      <c r="U122" s="82"/>
      <c r="V122" s="82"/>
      <c r="W122" s="82"/>
      <c r="X122" s="82"/>
      <c r="Y122" s="82"/>
      <c r="Z122" s="82"/>
    </row>
    <row r="123" spans="1:28" ht="12.75" customHeight="1">
      <c r="A123" s="231" t="s">
        <v>2073</v>
      </c>
      <c r="B123" s="47" t="s">
        <v>374</v>
      </c>
      <c r="C123" s="94"/>
      <c r="D123" s="111">
        <v>0</v>
      </c>
      <c r="E123" s="95" t="s">
        <v>34</v>
      </c>
      <c r="F123" s="95" t="s">
        <v>44</v>
      </c>
      <c r="G123" s="47" t="s">
        <v>229</v>
      </c>
      <c r="H123" s="95" t="s">
        <v>34</v>
      </c>
      <c r="I123" s="95" t="s">
        <v>44</v>
      </c>
      <c r="J123" s="96" t="s">
        <v>1093</v>
      </c>
      <c r="K123" s="47"/>
      <c r="L123" s="82"/>
      <c r="M123" s="82"/>
      <c r="N123" s="82"/>
      <c r="O123" s="82"/>
      <c r="P123" s="82"/>
      <c r="Q123" s="82"/>
      <c r="R123" s="82"/>
      <c r="S123" s="82"/>
      <c r="T123" s="82"/>
      <c r="U123" s="82"/>
      <c r="V123" s="82"/>
      <c r="W123" s="82"/>
      <c r="X123" s="82"/>
      <c r="Y123" s="82"/>
      <c r="Z123" s="82"/>
    </row>
    <row r="124" spans="1:28" ht="12.75" customHeight="1">
      <c r="A124" s="231" t="s">
        <v>2073</v>
      </c>
      <c r="B124" s="47" t="s">
        <v>149</v>
      </c>
      <c r="C124" s="94"/>
      <c r="D124" s="111">
        <v>0</v>
      </c>
      <c r="E124" s="95" t="s">
        <v>34</v>
      </c>
      <c r="F124" s="95" t="s">
        <v>34</v>
      </c>
      <c r="G124" s="47" t="s">
        <v>229</v>
      </c>
      <c r="H124" s="95" t="s">
        <v>34</v>
      </c>
      <c r="I124" s="95" t="s">
        <v>44</v>
      </c>
      <c r="J124" s="96" t="s">
        <v>1093</v>
      </c>
      <c r="K124" s="47"/>
      <c r="L124" s="82"/>
      <c r="M124" s="82"/>
      <c r="N124" s="82"/>
      <c r="O124" s="82"/>
      <c r="P124" s="82"/>
      <c r="Q124" s="82"/>
      <c r="R124" s="82"/>
      <c r="S124" s="82"/>
      <c r="T124" s="82"/>
      <c r="U124" s="82"/>
      <c r="V124" s="82"/>
      <c r="W124" s="82"/>
      <c r="X124" s="82"/>
      <c r="Y124" s="82"/>
      <c r="Z124" s="82"/>
    </row>
    <row r="125" spans="1:28" ht="12.75" customHeight="1">
      <c r="A125" s="231" t="s">
        <v>2073</v>
      </c>
      <c r="B125" s="47" t="s">
        <v>814</v>
      </c>
      <c r="C125" s="94"/>
      <c r="D125" s="111">
        <v>0</v>
      </c>
      <c r="E125" s="95" t="s">
        <v>34</v>
      </c>
      <c r="F125" s="95" t="s">
        <v>44</v>
      </c>
      <c r="G125" s="47" t="s">
        <v>1107</v>
      </c>
      <c r="H125" s="95" t="s">
        <v>34</v>
      </c>
      <c r="I125" s="95" t="s">
        <v>44</v>
      </c>
      <c r="J125" s="96" t="s">
        <v>1093</v>
      </c>
      <c r="K125" s="47"/>
      <c r="L125" s="82"/>
      <c r="M125" s="82"/>
      <c r="N125" s="82"/>
      <c r="O125" s="82"/>
      <c r="P125" s="82"/>
      <c r="Q125" s="82"/>
      <c r="R125" s="82"/>
      <c r="S125" s="82"/>
      <c r="T125" s="82"/>
      <c r="U125" s="82"/>
      <c r="V125" s="82"/>
      <c r="W125" s="82"/>
      <c r="X125" s="82"/>
      <c r="Y125" s="82"/>
      <c r="Z125" s="82"/>
    </row>
    <row r="126" spans="1:28" ht="12.75" customHeight="1">
      <c r="A126" s="231" t="s">
        <v>2073</v>
      </c>
      <c r="B126" s="47" t="s">
        <v>817</v>
      </c>
      <c r="C126" s="94"/>
      <c r="D126" s="111">
        <v>0</v>
      </c>
      <c r="E126" s="95" t="s">
        <v>34</v>
      </c>
      <c r="F126" s="95" t="s">
        <v>44</v>
      </c>
      <c r="G126" s="47" t="s">
        <v>1099</v>
      </c>
      <c r="H126" s="95" t="s">
        <v>34</v>
      </c>
      <c r="I126" s="95" t="s">
        <v>44</v>
      </c>
      <c r="J126" s="96" t="s">
        <v>1093</v>
      </c>
      <c r="K126" s="47"/>
      <c r="L126" s="82"/>
      <c r="M126" s="82"/>
      <c r="N126" s="82"/>
      <c r="O126" s="82"/>
      <c r="P126" s="82"/>
      <c r="Q126" s="82"/>
      <c r="R126" s="82"/>
      <c r="S126" s="82"/>
      <c r="T126" s="82"/>
      <c r="U126" s="82"/>
      <c r="V126" s="82"/>
      <c r="W126" s="82"/>
      <c r="X126" s="82"/>
      <c r="Y126" s="82"/>
      <c r="Z126" s="82"/>
    </row>
    <row r="127" spans="1:28" ht="12.75" customHeight="1">
      <c r="A127" s="231" t="s">
        <v>2073</v>
      </c>
      <c r="B127" s="47" t="s">
        <v>818</v>
      </c>
      <c r="C127" s="94"/>
      <c r="D127" s="111">
        <v>0</v>
      </c>
      <c r="E127" s="95" t="s">
        <v>34</v>
      </c>
      <c r="F127" s="95" t="s">
        <v>34</v>
      </c>
      <c r="G127" s="47" t="s">
        <v>229</v>
      </c>
      <c r="H127" s="95" t="s">
        <v>34</v>
      </c>
      <c r="I127" s="95" t="s">
        <v>44</v>
      </c>
      <c r="J127" s="96" t="s">
        <v>1093</v>
      </c>
      <c r="K127" s="47"/>
      <c r="L127" s="82"/>
      <c r="M127" s="82"/>
      <c r="N127" s="82"/>
      <c r="O127" s="82"/>
      <c r="P127" s="82"/>
      <c r="Q127" s="82"/>
      <c r="R127" s="82"/>
      <c r="S127" s="82"/>
      <c r="T127" s="82"/>
      <c r="U127" s="82"/>
      <c r="V127" s="82"/>
      <c r="W127" s="82"/>
      <c r="X127" s="82"/>
      <c r="Y127" s="82"/>
      <c r="Z127" s="82"/>
    </row>
    <row r="128" spans="1:28" ht="12.75" customHeight="1">
      <c r="A128" s="231" t="s">
        <v>2073</v>
      </c>
      <c r="B128" s="47" t="s">
        <v>821</v>
      </c>
      <c r="C128" s="94"/>
      <c r="D128" s="111">
        <v>0</v>
      </c>
      <c r="E128" s="95" t="s">
        <v>34</v>
      </c>
      <c r="F128" s="95" t="s">
        <v>44</v>
      </c>
      <c r="G128" s="47" t="s">
        <v>1087</v>
      </c>
      <c r="H128" s="95" t="s">
        <v>34</v>
      </c>
      <c r="I128" s="95" t="s">
        <v>44</v>
      </c>
      <c r="J128" s="96" t="s">
        <v>1093</v>
      </c>
      <c r="K128" s="47"/>
      <c r="L128" s="82"/>
      <c r="M128" s="82"/>
      <c r="N128" s="82"/>
      <c r="O128" s="82"/>
      <c r="P128" s="82"/>
      <c r="Q128" s="82"/>
      <c r="R128" s="82"/>
      <c r="S128" s="82"/>
      <c r="T128" s="82"/>
      <c r="U128" s="82"/>
      <c r="V128" s="82"/>
      <c r="W128" s="82"/>
      <c r="X128" s="82"/>
      <c r="Y128" s="82"/>
      <c r="Z128" s="82"/>
    </row>
    <row r="129" spans="1:28" ht="12.75" customHeight="1">
      <c r="A129" s="231" t="s">
        <v>2073</v>
      </c>
      <c r="B129" s="47" t="s">
        <v>825</v>
      </c>
      <c r="C129" s="94"/>
      <c r="D129" s="111">
        <v>0</v>
      </c>
      <c r="E129" s="95" t="s">
        <v>33</v>
      </c>
      <c r="F129" s="95" t="s">
        <v>33</v>
      </c>
      <c r="G129" s="47"/>
      <c r="H129" s="95" t="s">
        <v>34</v>
      </c>
      <c r="I129" s="95" t="s">
        <v>44</v>
      </c>
      <c r="J129" s="246" t="s">
        <v>1093</v>
      </c>
      <c r="K129" s="47"/>
      <c r="L129" s="82"/>
      <c r="M129" s="82"/>
      <c r="N129" s="82"/>
      <c r="O129" s="82"/>
      <c r="P129" s="82"/>
      <c r="Q129" s="82"/>
      <c r="R129" s="82"/>
      <c r="S129" s="82"/>
      <c r="T129" s="82"/>
      <c r="U129" s="82"/>
      <c r="V129" s="82"/>
      <c r="W129" s="82"/>
      <c r="X129" s="82"/>
      <c r="Y129" s="82"/>
      <c r="Z129" s="82"/>
    </row>
    <row r="130" spans="1:28" ht="12.75" customHeight="1">
      <c r="A130" s="230" t="s">
        <v>398</v>
      </c>
      <c r="B130" s="222" t="s">
        <v>771</v>
      </c>
      <c r="C130" s="222"/>
      <c r="D130" s="220">
        <v>0</v>
      </c>
      <c r="E130" s="220" t="s">
        <v>44</v>
      </c>
      <c r="F130" s="220" t="s">
        <v>44</v>
      </c>
      <c r="G130" s="221" t="s">
        <v>1109</v>
      </c>
      <c r="H130" s="220" t="s">
        <v>34</v>
      </c>
      <c r="I130" s="220" t="s">
        <v>34</v>
      </c>
      <c r="J130" s="253" t="s">
        <v>1110</v>
      </c>
      <c r="K130" s="222"/>
      <c r="L130" s="219"/>
      <c r="M130" s="219"/>
      <c r="N130" s="219"/>
      <c r="O130" s="219"/>
      <c r="P130" s="219"/>
      <c r="Q130" s="219"/>
      <c r="R130" s="219"/>
      <c r="S130" s="219"/>
      <c r="T130" s="219"/>
      <c r="U130" s="219"/>
      <c r="V130" s="219"/>
      <c r="W130" s="219"/>
      <c r="X130" s="219"/>
      <c r="Y130" s="219"/>
      <c r="Z130" s="219"/>
      <c r="AA130" s="223"/>
      <c r="AB130" s="223"/>
    </row>
    <row r="131" spans="1:28" ht="12.75" customHeight="1">
      <c r="A131" s="187" t="s">
        <v>398</v>
      </c>
      <c r="B131" s="191" t="s">
        <v>780</v>
      </c>
      <c r="C131" s="128"/>
      <c r="D131" s="129">
        <v>0</v>
      </c>
      <c r="E131" s="129" t="s">
        <v>44</v>
      </c>
      <c r="F131" s="129" t="s">
        <v>44</v>
      </c>
      <c r="G131" s="237" t="s">
        <v>1115</v>
      </c>
      <c r="H131" s="129" t="s">
        <v>34</v>
      </c>
      <c r="I131" s="129" t="s">
        <v>34</v>
      </c>
      <c r="J131" s="237" t="s">
        <v>1110</v>
      </c>
      <c r="K131" s="128"/>
      <c r="L131" s="131"/>
      <c r="M131" s="131"/>
      <c r="N131" s="131"/>
      <c r="O131" s="131"/>
      <c r="P131" s="131"/>
      <c r="Q131" s="131"/>
      <c r="R131" s="131"/>
      <c r="S131" s="131"/>
      <c r="T131" s="131"/>
      <c r="U131" s="131"/>
      <c r="V131" s="131"/>
      <c r="W131" s="131"/>
      <c r="X131" s="131"/>
      <c r="Y131" s="131"/>
      <c r="Z131" s="131"/>
      <c r="AA131" s="41"/>
      <c r="AB131" s="41"/>
    </row>
    <row r="132" spans="1:28" ht="12.75" customHeight="1">
      <c r="A132" s="187" t="s">
        <v>398</v>
      </c>
      <c r="B132" s="128" t="s">
        <v>2315</v>
      </c>
      <c r="C132" s="128"/>
      <c r="D132" s="129">
        <v>0</v>
      </c>
      <c r="E132" s="129" t="s">
        <v>34</v>
      </c>
      <c r="F132" s="129" t="s">
        <v>34</v>
      </c>
      <c r="G132" s="237" t="s">
        <v>1115</v>
      </c>
      <c r="H132" s="129" t="s">
        <v>34</v>
      </c>
      <c r="I132" s="129" t="s">
        <v>34</v>
      </c>
      <c r="J132" s="237" t="s">
        <v>1110</v>
      </c>
      <c r="K132" s="128"/>
      <c r="L132" s="131"/>
      <c r="M132" s="131"/>
      <c r="N132" s="131"/>
      <c r="O132" s="131"/>
      <c r="P132" s="131"/>
      <c r="Q132" s="131"/>
      <c r="R132" s="131"/>
      <c r="S132" s="131"/>
      <c r="T132" s="131"/>
      <c r="U132" s="131"/>
      <c r="V132" s="131"/>
      <c r="W132" s="131"/>
      <c r="X132" s="131"/>
      <c r="Y132" s="131"/>
      <c r="Z132" s="131"/>
      <c r="AA132" s="41"/>
      <c r="AB132" s="41"/>
    </row>
    <row r="133" spans="1:28" ht="12.75" customHeight="1">
      <c r="A133" s="187" t="s">
        <v>398</v>
      </c>
      <c r="B133" s="128" t="s">
        <v>788</v>
      </c>
      <c r="C133" s="128"/>
      <c r="D133" s="129">
        <v>0</v>
      </c>
      <c r="E133" s="129" t="s">
        <v>34</v>
      </c>
      <c r="F133" s="129" t="s">
        <v>34</v>
      </c>
      <c r="G133" s="237" t="s">
        <v>1128</v>
      </c>
      <c r="H133" s="129" t="s">
        <v>34</v>
      </c>
      <c r="I133" s="129" t="s">
        <v>34</v>
      </c>
      <c r="J133" s="237" t="s">
        <v>1110</v>
      </c>
      <c r="K133" s="128"/>
      <c r="L133" s="131"/>
      <c r="M133" s="131"/>
      <c r="N133" s="131"/>
      <c r="O133" s="131"/>
      <c r="P133" s="131"/>
      <c r="Q133" s="131"/>
      <c r="R133" s="131"/>
      <c r="S133" s="131"/>
      <c r="T133" s="131"/>
      <c r="U133" s="131"/>
      <c r="V133" s="131"/>
      <c r="W133" s="131"/>
      <c r="X133" s="131"/>
      <c r="Y133" s="131"/>
      <c r="Z133" s="131"/>
      <c r="AA133" s="41"/>
      <c r="AB133" s="41"/>
    </row>
    <row r="134" spans="1:28" ht="12.75" customHeight="1">
      <c r="A134" s="187" t="s">
        <v>398</v>
      </c>
      <c r="B134" s="128" t="s">
        <v>793</v>
      </c>
      <c r="C134" s="128"/>
      <c r="D134" s="129">
        <v>0</v>
      </c>
      <c r="E134" s="129" t="s">
        <v>33</v>
      </c>
      <c r="F134" s="129" t="s">
        <v>33</v>
      </c>
      <c r="G134" s="128"/>
      <c r="H134" s="129" t="s">
        <v>34</v>
      </c>
      <c r="I134" s="129" t="s">
        <v>34</v>
      </c>
      <c r="J134" s="237" t="s">
        <v>1110</v>
      </c>
      <c r="K134" s="128"/>
      <c r="L134" s="131"/>
      <c r="M134" s="131"/>
      <c r="N134" s="131"/>
      <c r="O134" s="131"/>
      <c r="P134" s="131"/>
      <c r="Q134" s="131"/>
      <c r="R134" s="131"/>
      <c r="S134" s="131"/>
      <c r="T134" s="131"/>
      <c r="U134" s="131"/>
      <c r="V134" s="131"/>
      <c r="W134" s="131"/>
      <c r="X134" s="131"/>
      <c r="Y134" s="131"/>
      <c r="Z134" s="131"/>
      <c r="AA134" s="41"/>
      <c r="AB134" s="41"/>
    </row>
    <row r="135" spans="1:28" ht="12.75" customHeight="1">
      <c r="A135" s="187" t="s">
        <v>398</v>
      </c>
      <c r="B135" s="128" t="s">
        <v>796</v>
      </c>
      <c r="C135" s="128"/>
      <c r="D135" s="129">
        <v>0</v>
      </c>
      <c r="E135" s="129" t="s">
        <v>33</v>
      </c>
      <c r="F135" s="129" t="s">
        <v>33</v>
      </c>
      <c r="G135" s="128"/>
      <c r="H135" s="129" t="s">
        <v>34</v>
      </c>
      <c r="I135" s="129" t="s">
        <v>34</v>
      </c>
      <c r="J135" s="237" t="s">
        <v>1110</v>
      </c>
      <c r="K135" s="128"/>
      <c r="L135" s="131"/>
      <c r="M135" s="131"/>
      <c r="N135" s="131"/>
      <c r="O135" s="131"/>
      <c r="P135" s="131"/>
      <c r="Q135" s="131"/>
      <c r="R135" s="131"/>
      <c r="S135" s="131"/>
      <c r="T135" s="131"/>
      <c r="U135" s="131"/>
      <c r="V135" s="131"/>
      <c r="W135" s="131"/>
      <c r="X135" s="131"/>
      <c r="Y135" s="131"/>
      <c r="Z135" s="131"/>
      <c r="AA135" s="41"/>
      <c r="AB135" s="41"/>
    </row>
    <row r="136" spans="1:28" ht="12.75" customHeight="1">
      <c r="A136" s="187" t="s">
        <v>398</v>
      </c>
      <c r="B136" s="128" t="s">
        <v>446</v>
      </c>
      <c r="C136" s="128"/>
      <c r="D136" s="129">
        <v>0</v>
      </c>
      <c r="E136" s="129" t="s">
        <v>34</v>
      </c>
      <c r="F136" s="129" t="s">
        <v>44</v>
      </c>
      <c r="G136" s="128" t="s">
        <v>1137</v>
      </c>
      <c r="H136" s="129" t="s">
        <v>34</v>
      </c>
      <c r="I136" s="129" t="s">
        <v>34</v>
      </c>
      <c r="J136" s="237" t="s">
        <v>1110</v>
      </c>
      <c r="K136" s="128"/>
      <c r="L136" s="131"/>
      <c r="M136" s="131"/>
      <c r="N136" s="131"/>
      <c r="O136" s="131"/>
      <c r="P136" s="131"/>
      <c r="Q136" s="131"/>
      <c r="R136" s="131"/>
      <c r="S136" s="131"/>
      <c r="T136" s="131"/>
      <c r="U136" s="131"/>
      <c r="V136" s="131"/>
      <c r="W136" s="131"/>
      <c r="X136" s="131"/>
      <c r="Y136" s="131"/>
      <c r="Z136" s="131"/>
      <c r="AA136" s="41"/>
      <c r="AB136" s="41"/>
    </row>
    <row r="137" spans="1:28" ht="12.75" customHeight="1">
      <c r="A137" s="187" t="s">
        <v>398</v>
      </c>
      <c r="B137" s="128" t="s">
        <v>162</v>
      </c>
      <c r="C137" s="128"/>
      <c r="D137" s="129">
        <v>0</v>
      </c>
      <c r="E137" s="129" t="s">
        <v>34</v>
      </c>
      <c r="F137" s="129" t="s">
        <v>44</v>
      </c>
      <c r="G137" s="128" t="s">
        <v>1139</v>
      </c>
      <c r="H137" s="129" t="s">
        <v>34</v>
      </c>
      <c r="I137" s="129" t="s">
        <v>34</v>
      </c>
      <c r="J137" s="237" t="s">
        <v>1110</v>
      </c>
      <c r="K137" s="128"/>
      <c r="L137" s="131"/>
      <c r="M137" s="131"/>
      <c r="N137" s="131"/>
      <c r="O137" s="131"/>
      <c r="P137" s="131"/>
      <c r="Q137" s="131"/>
      <c r="R137" s="131"/>
      <c r="S137" s="131"/>
      <c r="T137" s="131"/>
      <c r="U137" s="131"/>
      <c r="V137" s="131"/>
      <c r="W137" s="131"/>
      <c r="X137" s="131"/>
      <c r="Y137" s="131"/>
      <c r="Z137" s="131"/>
      <c r="AA137" s="41"/>
      <c r="AB137" s="41"/>
    </row>
    <row r="138" spans="1:28" ht="12.75" customHeight="1">
      <c r="A138" s="187" t="s">
        <v>398</v>
      </c>
      <c r="B138" s="128" t="s">
        <v>235</v>
      </c>
      <c r="C138" s="128"/>
      <c r="D138" s="129">
        <v>0</v>
      </c>
      <c r="E138" s="129" t="s">
        <v>34</v>
      </c>
      <c r="F138" s="129" t="s">
        <v>44</v>
      </c>
      <c r="G138" s="237" t="s">
        <v>1115</v>
      </c>
      <c r="H138" s="129" t="s">
        <v>34</v>
      </c>
      <c r="I138" s="129" t="s">
        <v>34</v>
      </c>
      <c r="J138" s="237" t="s">
        <v>1110</v>
      </c>
      <c r="K138" s="128"/>
      <c r="L138" s="131"/>
      <c r="M138" s="131"/>
      <c r="N138" s="131"/>
      <c r="O138" s="131"/>
      <c r="P138" s="131"/>
      <c r="Q138" s="131"/>
      <c r="R138" s="131"/>
      <c r="S138" s="131"/>
      <c r="T138" s="131"/>
      <c r="U138" s="131"/>
      <c r="V138" s="131"/>
      <c r="W138" s="131"/>
      <c r="X138" s="131"/>
      <c r="Y138" s="131"/>
      <c r="Z138" s="131"/>
      <c r="AA138" s="41"/>
      <c r="AB138" s="41"/>
    </row>
    <row r="139" spans="1:28" ht="12.75" customHeight="1">
      <c r="A139" s="187" t="s">
        <v>398</v>
      </c>
      <c r="B139" s="128" t="s">
        <v>374</v>
      </c>
      <c r="C139" s="128"/>
      <c r="D139" s="129">
        <v>0</v>
      </c>
      <c r="E139" s="129" t="s">
        <v>34</v>
      </c>
      <c r="F139" s="129" t="s">
        <v>44</v>
      </c>
      <c r="G139" s="237" t="s">
        <v>1115</v>
      </c>
      <c r="H139" s="129" t="s">
        <v>34</v>
      </c>
      <c r="I139" s="129" t="s">
        <v>34</v>
      </c>
      <c r="J139" s="237" t="s">
        <v>1110</v>
      </c>
      <c r="K139" s="128"/>
      <c r="L139" s="131"/>
      <c r="M139" s="131"/>
      <c r="N139" s="131"/>
      <c r="O139" s="131"/>
      <c r="P139" s="131"/>
      <c r="Q139" s="131"/>
      <c r="R139" s="131"/>
      <c r="S139" s="131"/>
      <c r="T139" s="131"/>
      <c r="U139" s="131"/>
      <c r="V139" s="131"/>
      <c r="W139" s="131"/>
      <c r="X139" s="131"/>
      <c r="Y139" s="131"/>
      <c r="Z139" s="131"/>
      <c r="AA139" s="41"/>
      <c r="AB139" s="41"/>
    </row>
    <row r="140" spans="1:28" ht="12.75" customHeight="1">
      <c r="A140" s="187" t="s">
        <v>398</v>
      </c>
      <c r="B140" s="128" t="s">
        <v>149</v>
      </c>
      <c r="C140" s="128"/>
      <c r="D140" s="129">
        <v>0</v>
      </c>
      <c r="E140" s="129" t="s">
        <v>34</v>
      </c>
      <c r="F140" s="129" t="s">
        <v>44</v>
      </c>
      <c r="G140" s="237" t="s">
        <v>1115</v>
      </c>
      <c r="H140" s="129" t="s">
        <v>34</v>
      </c>
      <c r="I140" s="129" t="s">
        <v>34</v>
      </c>
      <c r="J140" s="237" t="s">
        <v>1110</v>
      </c>
      <c r="K140" s="128"/>
      <c r="L140" s="131"/>
      <c r="M140" s="131"/>
      <c r="N140" s="131"/>
      <c r="O140" s="131"/>
      <c r="P140" s="131"/>
      <c r="Q140" s="131"/>
      <c r="R140" s="131"/>
      <c r="S140" s="131"/>
      <c r="T140" s="131"/>
      <c r="U140" s="131"/>
      <c r="V140" s="131"/>
      <c r="W140" s="131"/>
      <c r="X140" s="131"/>
      <c r="Y140" s="131"/>
      <c r="Z140" s="131"/>
      <c r="AA140" s="41"/>
      <c r="AB140" s="41"/>
    </row>
    <row r="141" spans="1:28" ht="12.75" customHeight="1">
      <c r="A141" s="187" t="s">
        <v>398</v>
      </c>
      <c r="B141" s="128" t="s">
        <v>814</v>
      </c>
      <c r="C141" s="128"/>
      <c r="D141" s="129">
        <v>0</v>
      </c>
      <c r="E141" s="129" t="s">
        <v>44</v>
      </c>
      <c r="F141" s="129" t="s">
        <v>44</v>
      </c>
      <c r="G141" s="237" t="s">
        <v>1147</v>
      </c>
      <c r="H141" s="129" t="s">
        <v>34</v>
      </c>
      <c r="I141" s="129" t="s">
        <v>34</v>
      </c>
      <c r="J141" s="237" t="s">
        <v>1110</v>
      </c>
      <c r="K141" s="128"/>
      <c r="L141" s="131"/>
      <c r="M141" s="131"/>
      <c r="N141" s="131"/>
      <c r="O141" s="131"/>
      <c r="P141" s="131"/>
      <c r="Q141" s="131"/>
      <c r="R141" s="131"/>
      <c r="S141" s="131"/>
      <c r="T141" s="131"/>
      <c r="U141" s="131"/>
      <c r="V141" s="131"/>
      <c r="W141" s="131"/>
      <c r="X141" s="131"/>
      <c r="Y141" s="131"/>
      <c r="Z141" s="131"/>
      <c r="AA141" s="41"/>
      <c r="AB141" s="41"/>
    </row>
    <row r="142" spans="1:28" ht="12.75" customHeight="1">
      <c r="A142" s="187" t="s">
        <v>398</v>
      </c>
      <c r="B142" s="128" t="s">
        <v>817</v>
      </c>
      <c r="C142" s="128"/>
      <c r="D142" s="129">
        <v>0</v>
      </c>
      <c r="E142" s="129" t="s">
        <v>33</v>
      </c>
      <c r="F142" s="129" t="s">
        <v>33</v>
      </c>
      <c r="G142" s="128"/>
      <c r="H142" s="129" t="s">
        <v>34</v>
      </c>
      <c r="I142" s="129" t="s">
        <v>34</v>
      </c>
      <c r="J142" s="237" t="s">
        <v>1110</v>
      </c>
      <c r="K142" s="128"/>
      <c r="L142" s="131"/>
      <c r="M142" s="131"/>
      <c r="N142" s="131"/>
      <c r="O142" s="131"/>
      <c r="P142" s="131"/>
      <c r="Q142" s="131"/>
      <c r="R142" s="131"/>
      <c r="S142" s="131"/>
      <c r="T142" s="131"/>
      <c r="U142" s="131"/>
      <c r="V142" s="131"/>
      <c r="W142" s="131"/>
      <c r="X142" s="131"/>
      <c r="Y142" s="131"/>
      <c r="Z142" s="131"/>
      <c r="AA142" s="41"/>
      <c r="AB142" s="41"/>
    </row>
    <row r="143" spans="1:28" ht="12.75" customHeight="1">
      <c r="A143" s="187" t="s">
        <v>398</v>
      </c>
      <c r="B143" s="128" t="s">
        <v>818</v>
      </c>
      <c r="C143" s="128"/>
      <c r="D143" s="129">
        <v>0</v>
      </c>
      <c r="E143" s="129" t="s">
        <v>34</v>
      </c>
      <c r="F143" s="129" t="s">
        <v>34</v>
      </c>
      <c r="G143" s="337" t="s">
        <v>1115</v>
      </c>
      <c r="H143" s="129" t="s">
        <v>34</v>
      </c>
      <c r="I143" s="129" t="s">
        <v>34</v>
      </c>
      <c r="J143" s="237" t="s">
        <v>1110</v>
      </c>
      <c r="K143" s="128"/>
      <c r="L143" s="131"/>
      <c r="M143" s="131"/>
      <c r="N143" s="131"/>
      <c r="O143" s="131"/>
      <c r="P143" s="131"/>
      <c r="Q143" s="131"/>
      <c r="R143" s="131"/>
      <c r="S143" s="131"/>
      <c r="T143" s="131"/>
      <c r="U143" s="131"/>
      <c r="V143" s="131"/>
      <c r="W143" s="131"/>
      <c r="X143" s="131"/>
      <c r="Y143" s="131"/>
      <c r="Z143" s="131"/>
      <c r="AA143" s="41"/>
      <c r="AB143" s="41"/>
    </row>
    <row r="144" spans="1:28" ht="12.75" customHeight="1">
      <c r="A144" s="187" t="s">
        <v>398</v>
      </c>
      <c r="B144" s="128" t="s">
        <v>821</v>
      </c>
      <c r="C144" s="128"/>
      <c r="D144" s="129">
        <v>0</v>
      </c>
      <c r="E144" s="129" t="s">
        <v>34</v>
      </c>
      <c r="F144" s="129" t="s">
        <v>44</v>
      </c>
      <c r="G144" s="237" t="s">
        <v>1115</v>
      </c>
      <c r="H144" s="129" t="s">
        <v>34</v>
      </c>
      <c r="I144" s="129" t="s">
        <v>34</v>
      </c>
      <c r="J144" s="237" t="s">
        <v>1110</v>
      </c>
      <c r="K144" s="128"/>
      <c r="L144" s="131"/>
      <c r="M144" s="131"/>
      <c r="N144" s="131"/>
      <c r="O144" s="131"/>
      <c r="P144" s="131"/>
      <c r="Q144" s="131"/>
      <c r="R144" s="131"/>
      <c r="S144" s="131"/>
      <c r="T144" s="131"/>
      <c r="U144" s="131"/>
      <c r="V144" s="131"/>
      <c r="W144" s="131"/>
      <c r="X144" s="131"/>
      <c r="Y144" s="131"/>
      <c r="Z144" s="131"/>
      <c r="AA144" s="41"/>
      <c r="AB144" s="41"/>
    </row>
    <row r="145" spans="1:28" ht="12.75" customHeight="1">
      <c r="A145" s="187" t="s">
        <v>398</v>
      </c>
      <c r="B145" s="128" t="s">
        <v>825</v>
      </c>
      <c r="C145" s="128"/>
      <c r="D145" s="129">
        <v>0</v>
      </c>
      <c r="E145" s="129" t="s">
        <v>34</v>
      </c>
      <c r="F145" s="129" t="s">
        <v>44</v>
      </c>
      <c r="G145" s="237" t="s">
        <v>1115</v>
      </c>
      <c r="H145" s="129" t="s">
        <v>34</v>
      </c>
      <c r="I145" s="129" t="s">
        <v>34</v>
      </c>
      <c r="J145" s="237" t="s">
        <v>1110</v>
      </c>
      <c r="K145" s="128"/>
      <c r="L145" s="131"/>
      <c r="M145" s="131"/>
      <c r="N145" s="131"/>
      <c r="O145" s="131"/>
      <c r="P145" s="131"/>
      <c r="Q145" s="131"/>
      <c r="R145" s="131"/>
      <c r="S145" s="131"/>
      <c r="T145" s="131"/>
      <c r="U145" s="131"/>
      <c r="V145" s="131"/>
      <c r="W145" s="131"/>
      <c r="X145" s="131"/>
      <c r="Y145" s="131"/>
      <c r="Z145" s="131"/>
      <c r="AA145" s="41"/>
      <c r="AB145" s="41"/>
    </row>
    <row r="146" spans="1:28" ht="12.75" customHeight="1">
      <c r="A146" s="233" t="s">
        <v>322</v>
      </c>
      <c r="B146" s="222" t="s">
        <v>771</v>
      </c>
      <c r="C146" s="222"/>
      <c r="D146" s="220">
        <v>0</v>
      </c>
      <c r="E146" s="220" t="s">
        <v>33</v>
      </c>
      <c r="F146" s="220" t="s">
        <v>33</v>
      </c>
      <c r="G146" s="222"/>
      <c r="H146" s="220" t="s">
        <v>34</v>
      </c>
      <c r="I146" s="220" t="s">
        <v>44</v>
      </c>
      <c r="J146" s="221" t="s">
        <v>1156</v>
      </c>
      <c r="K146" s="222"/>
      <c r="L146" s="219"/>
      <c r="M146" s="219"/>
      <c r="N146" s="219"/>
      <c r="O146" s="219"/>
      <c r="P146" s="219"/>
      <c r="Q146" s="219"/>
      <c r="R146" s="219"/>
      <c r="S146" s="219"/>
      <c r="T146" s="219"/>
      <c r="U146" s="219"/>
      <c r="V146" s="219"/>
      <c r="W146" s="219"/>
      <c r="X146" s="219"/>
      <c r="Y146" s="219"/>
      <c r="Z146" s="219"/>
      <c r="AA146" s="223"/>
      <c r="AB146" s="223"/>
    </row>
    <row r="147" spans="1:28" ht="12.75" customHeight="1">
      <c r="A147" s="147" t="s">
        <v>322</v>
      </c>
      <c r="B147" s="94" t="s">
        <v>780</v>
      </c>
      <c r="C147" s="47"/>
      <c r="D147" s="95">
        <v>0</v>
      </c>
      <c r="E147" s="95" t="s">
        <v>33</v>
      </c>
      <c r="F147" s="95" t="s">
        <v>33</v>
      </c>
      <c r="G147" s="47"/>
      <c r="H147" s="95" t="s">
        <v>34</v>
      </c>
      <c r="I147" s="95" t="s">
        <v>44</v>
      </c>
      <c r="J147" s="96" t="s">
        <v>1156</v>
      </c>
      <c r="K147" s="47"/>
      <c r="L147" s="82"/>
      <c r="M147" s="82"/>
      <c r="N147" s="82"/>
      <c r="O147" s="82"/>
      <c r="P147" s="82"/>
      <c r="Q147" s="82"/>
      <c r="R147" s="82"/>
      <c r="S147" s="82"/>
      <c r="T147" s="82"/>
      <c r="U147" s="82"/>
      <c r="V147" s="82"/>
      <c r="W147" s="82"/>
      <c r="X147" s="82"/>
      <c r="Y147" s="82"/>
      <c r="Z147" s="82"/>
    </row>
    <row r="148" spans="1:28" ht="12.75" customHeight="1">
      <c r="A148" s="147" t="s">
        <v>322</v>
      </c>
      <c r="B148" s="47" t="s">
        <v>2315</v>
      </c>
      <c r="C148" s="47"/>
      <c r="D148" s="95">
        <v>0</v>
      </c>
      <c r="E148" s="95" t="s">
        <v>33</v>
      </c>
      <c r="F148" s="95" t="s">
        <v>33</v>
      </c>
      <c r="G148" s="47"/>
      <c r="H148" s="95" t="s">
        <v>34</v>
      </c>
      <c r="I148" s="95" t="s">
        <v>44</v>
      </c>
      <c r="J148" s="96" t="s">
        <v>1156</v>
      </c>
      <c r="K148" s="47"/>
      <c r="L148" s="82"/>
      <c r="M148" s="82"/>
      <c r="N148" s="82"/>
      <c r="O148" s="82"/>
      <c r="P148" s="82"/>
      <c r="Q148" s="82"/>
      <c r="R148" s="82"/>
      <c r="S148" s="82"/>
      <c r="T148" s="82"/>
      <c r="U148" s="82"/>
      <c r="V148" s="82"/>
      <c r="W148" s="82"/>
      <c r="X148" s="82"/>
      <c r="Y148" s="82"/>
      <c r="Z148" s="82"/>
    </row>
    <row r="149" spans="1:28" ht="12.75" customHeight="1">
      <c r="A149" s="147" t="s">
        <v>322</v>
      </c>
      <c r="B149" s="47" t="s">
        <v>788</v>
      </c>
      <c r="C149" s="47"/>
      <c r="D149" s="95">
        <v>0</v>
      </c>
      <c r="E149" s="95" t="s">
        <v>33</v>
      </c>
      <c r="F149" s="95" t="s">
        <v>33</v>
      </c>
      <c r="G149" s="47"/>
      <c r="H149" s="95" t="s">
        <v>34</v>
      </c>
      <c r="I149" s="95" t="s">
        <v>44</v>
      </c>
      <c r="J149" s="96" t="s">
        <v>1156</v>
      </c>
      <c r="K149" s="47"/>
      <c r="L149" s="82"/>
      <c r="M149" s="82"/>
      <c r="N149" s="82"/>
      <c r="O149" s="82"/>
      <c r="P149" s="82"/>
      <c r="Q149" s="82"/>
      <c r="R149" s="82"/>
      <c r="S149" s="82"/>
      <c r="T149" s="82"/>
      <c r="U149" s="82"/>
      <c r="V149" s="82"/>
      <c r="W149" s="82"/>
      <c r="X149" s="82"/>
      <c r="Y149" s="82"/>
      <c r="Z149" s="82"/>
    </row>
    <row r="150" spans="1:28" ht="12.75" customHeight="1">
      <c r="A150" s="147" t="s">
        <v>322</v>
      </c>
      <c r="B150" s="47" t="s">
        <v>793</v>
      </c>
      <c r="C150" s="47"/>
      <c r="D150" s="95">
        <v>0</v>
      </c>
      <c r="E150" s="95" t="s">
        <v>33</v>
      </c>
      <c r="F150" s="95" t="s">
        <v>33</v>
      </c>
      <c r="G150" s="47"/>
      <c r="H150" s="95" t="s">
        <v>34</v>
      </c>
      <c r="I150" s="95" t="s">
        <v>44</v>
      </c>
      <c r="J150" s="96" t="s">
        <v>1156</v>
      </c>
      <c r="K150" s="47"/>
      <c r="L150" s="82"/>
      <c r="M150" s="82"/>
      <c r="N150" s="82"/>
      <c r="O150" s="82"/>
      <c r="P150" s="82"/>
      <c r="Q150" s="82"/>
      <c r="R150" s="82"/>
      <c r="S150" s="82"/>
      <c r="T150" s="82"/>
      <c r="U150" s="82"/>
      <c r="V150" s="82"/>
      <c r="W150" s="82"/>
      <c r="X150" s="82"/>
      <c r="Y150" s="82"/>
      <c r="Z150" s="82"/>
    </row>
    <row r="151" spans="1:28" ht="12.75" customHeight="1">
      <c r="A151" s="147" t="s">
        <v>322</v>
      </c>
      <c r="B151" s="47" t="s">
        <v>796</v>
      </c>
      <c r="C151" s="47"/>
      <c r="D151" s="95">
        <v>0</v>
      </c>
      <c r="E151" s="95" t="s">
        <v>33</v>
      </c>
      <c r="F151" s="95" t="s">
        <v>33</v>
      </c>
      <c r="G151" s="47"/>
      <c r="H151" s="95" t="s">
        <v>34</v>
      </c>
      <c r="I151" s="95" t="s">
        <v>44</v>
      </c>
      <c r="J151" s="96" t="s">
        <v>1156</v>
      </c>
      <c r="K151" s="47"/>
      <c r="L151" s="82"/>
      <c r="M151" s="82"/>
      <c r="N151" s="82"/>
      <c r="O151" s="82"/>
      <c r="P151" s="82"/>
      <c r="Q151" s="82"/>
      <c r="R151" s="82"/>
      <c r="S151" s="82"/>
      <c r="T151" s="82"/>
      <c r="U151" s="82"/>
      <c r="V151" s="82"/>
      <c r="W151" s="82"/>
      <c r="X151" s="82"/>
      <c r="Y151" s="82"/>
      <c r="Z151" s="82"/>
    </row>
    <row r="152" spans="1:28" ht="12.75" customHeight="1">
      <c r="A152" s="147" t="s">
        <v>322</v>
      </c>
      <c r="B152" s="47" t="s">
        <v>446</v>
      </c>
      <c r="C152" s="47"/>
      <c r="D152" s="95">
        <v>0</v>
      </c>
      <c r="E152" s="95" t="s">
        <v>33</v>
      </c>
      <c r="F152" s="95" t="s">
        <v>33</v>
      </c>
      <c r="G152" s="47"/>
      <c r="H152" s="95" t="s">
        <v>34</v>
      </c>
      <c r="I152" s="95" t="s">
        <v>44</v>
      </c>
      <c r="J152" s="96" t="s">
        <v>1156</v>
      </c>
      <c r="K152" s="47"/>
      <c r="L152" s="82"/>
      <c r="M152" s="82"/>
      <c r="N152" s="82"/>
      <c r="O152" s="82"/>
      <c r="P152" s="82"/>
      <c r="Q152" s="82"/>
      <c r="R152" s="82"/>
      <c r="S152" s="82"/>
      <c r="T152" s="82"/>
      <c r="U152" s="82"/>
      <c r="V152" s="82"/>
      <c r="W152" s="82"/>
      <c r="X152" s="82"/>
      <c r="Y152" s="82"/>
      <c r="Z152" s="82"/>
    </row>
    <row r="153" spans="1:28" ht="12.75" customHeight="1">
      <c r="A153" s="147" t="s">
        <v>322</v>
      </c>
      <c r="B153" s="47" t="s">
        <v>162</v>
      </c>
      <c r="C153" s="47"/>
      <c r="D153" s="95">
        <v>0</v>
      </c>
      <c r="E153" s="95" t="s">
        <v>33</v>
      </c>
      <c r="F153" s="95" t="s">
        <v>33</v>
      </c>
      <c r="G153" s="47"/>
      <c r="H153" s="95" t="s">
        <v>34</v>
      </c>
      <c r="I153" s="95" t="s">
        <v>44</v>
      </c>
      <c r="J153" s="96" t="s">
        <v>1156</v>
      </c>
      <c r="K153" s="47"/>
      <c r="L153" s="82"/>
      <c r="M153" s="82"/>
      <c r="N153" s="82"/>
      <c r="O153" s="82"/>
      <c r="P153" s="82"/>
      <c r="Q153" s="82"/>
      <c r="R153" s="82"/>
      <c r="S153" s="82"/>
      <c r="T153" s="82"/>
      <c r="U153" s="82"/>
      <c r="V153" s="82"/>
      <c r="W153" s="82"/>
      <c r="X153" s="82"/>
      <c r="Y153" s="82"/>
      <c r="Z153" s="82"/>
    </row>
    <row r="154" spans="1:28" ht="12.75" customHeight="1">
      <c r="A154" s="147" t="s">
        <v>322</v>
      </c>
      <c r="B154" s="47" t="s">
        <v>235</v>
      </c>
      <c r="C154" s="47"/>
      <c r="D154" s="95">
        <v>0</v>
      </c>
      <c r="E154" s="95" t="s">
        <v>33</v>
      </c>
      <c r="F154" s="95" t="s">
        <v>33</v>
      </c>
      <c r="G154" s="47"/>
      <c r="H154" s="95" t="s">
        <v>34</v>
      </c>
      <c r="I154" s="95" t="s">
        <v>44</v>
      </c>
      <c r="J154" s="96" t="s">
        <v>1156</v>
      </c>
      <c r="K154" s="47"/>
      <c r="L154" s="82"/>
      <c r="M154" s="82"/>
      <c r="N154" s="82"/>
      <c r="O154" s="82"/>
      <c r="P154" s="82"/>
      <c r="Q154" s="82"/>
      <c r="R154" s="82"/>
      <c r="S154" s="82"/>
      <c r="T154" s="82"/>
      <c r="U154" s="82"/>
      <c r="V154" s="82"/>
      <c r="W154" s="82"/>
      <c r="X154" s="82"/>
      <c r="Y154" s="82"/>
      <c r="Z154" s="82"/>
    </row>
    <row r="155" spans="1:28" ht="12.75" customHeight="1">
      <c r="A155" s="147" t="s">
        <v>322</v>
      </c>
      <c r="B155" s="128" t="s">
        <v>374</v>
      </c>
      <c r="C155" s="47"/>
      <c r="D155" s="95">
        <v>0</v>
      </c>
      <c r="E155" s="95" t="s">
        <v>34</v>
      </c>
      <c r="F155" s="95" t="s">
        <v>44</v>
      </c>
      <c r="G155" s="96" t="s">
        <v>1170</v>
      </c>
      <c r="H155" s="95" t="s">
        <v>34</v>
      </c>
      <c r="I155" s="95" t="s">
        <v>44</v>
      </c>
      <c r="J155" s="96" t="s">
        <v>1156</v>
      </c>
      <c r="K155" s="47"/>
      <c r="L155" s="82"/>
      <c r="M155" s="82"/>
      <c r="N155" s="82"/>
      <c r="O155" s="82"/>
      <c r="P155" s="82"/>
      <c r="Q155" s="82"/>
      <c r="R155" s="82"/>
      <c r="S155" s="82"/>
      <c r="T155" s="82"/>
      <c r="U155" s="82"/>
      <c r="V155" s="82"/>
      <c r="W155" s="82"/>
      <c r="X155" s="82"/>
      <c r="Y155" s="82"/>
      <c r="Z155" s="82"/>
    </row>
    <row r="156" spans="1:28" ht="12.75" customHeight="1">
      <c r="A156" s="147" t="s">
        <v>322</v>
      </c>
      <c r="B156" s="47" t="s">
        <v>149</v>
      </c>
      <c r="C156" s="47"/>
      <c r="D156" s="95">
        <v>0</v>
      </c>
      <c r="E156" s="95" t="s">
        <v>34</v>
      </c>
      <c r="F156" s="95" t="s">
        <v>34</v>
      </c>
      <c r="G156" s="96" t="s">
        <v>1174</v>
      </c>
      <c r="H156" s="95" t="s">
        <v>34</v>
      </c>
      <c r="I156" s="95" t="s">
        <v>44</v>
      </c>
      <c r="J156" s="96" t="s">
        <v>1156</v>
      </c>
      <c r="K156" s="47"/>
      <c r="L156" s="82"/>
      <c r="M156" s="82"/>
      <c r="N156" s="82"/>
      <c r="O156" s="82"/>
      <c r="P156" s="82"/>
      <c r="Q156" s="82"/>
      <c r="R156" s="82"/>
      <c r="S156" s="82"/>
      <c r="T156" s="82"/>
      <c r="U156" s="82"/>
      <c r="V156" s="82"/>
      <c r="W156" s="82"/>
      <c r="X156" s="82"/>
      <c r="Y156" s="82"/>
      <c r="Z156" s="82"/>
    </row>
    <row r="157" spans="1:28" ht="12.75" customHeight="1">
      <c r="A157" s="147" t="s">
        <v>322</v>
      </c>
      <c r="B157" s="47" t="s">
        <v>814</v>
      </c>
      <c r="C157" s="47"/>
      <c r="D157" s="95">
        <v>0</v>
      </c>
      <c r="E157" s="95" t="s">
        <v>33</v>
      </c>
      <c r="F157" s="95" t="s">
        <v>33</v>
      </c>
      <c r="G157" s="47"/>
      <c r="H157" s="95" t="s">
        <v>34</v>
      </c>
      <c r="I157" s="95" t="s">
        <v>44</v>
      </c>
      <c r="J157" s="96" t="s">
        <v>1156</v>
      </c>
      <c r="K157" s="47"/>
      <c r="L157" s="82"/>
      <c r="M157" s="82"/>
      <c r="N157" s="82"/>
      <c r="O157" s="82"/>
      <c r="P157" s="82"/>
      <c r="Q157" s="82"/>
      <c r="R157" s="82"/>
      <c r="S157" s="82"/>
      <c r="T157" s="82"/>
      <c r="U157" s="82"/>
      <c r="V157" s="82"/>
      <c r="W157" s="82"/>
      <c r="X157" s="82"/>
      <c r="Y157" s="82"/>
      <c r="Z157" s="82"/>
    </row>
    <row r="158" spans="1:28" ht="12.75" customHeight="1">
      <c r="A158" s="147" t="s">
        <v>322</v>
      </c>
      <c r="B158" s="47" t="s">
        <v>817</v>
      </c>
      <c r="C158" s="47"/>
      <c r="D158" s="95">
        <v>0</v>
      </c>
      <c r="E158" s="95" t="s">
        <v>33</v>
      </c>
      <c r="F158" s="95" t="s">
        <v>33</v>
      </c>
      <c r="G158" s="47"/>
      <c r="H158" s="95" t="s">
        <v>34</v>
      </c>
      <c r="I158" s="95" t="s">
        <v>44</v>
      </c>
      <c r="J158" s="96" t="s">
        <v>1156</v>
      </c>
      <c r="K158" s="47"/>
      <c r="L158" s="82"/>
      <c r="M158" s="82"/>
      <c r="N158" s="82"/>
      <c r="O158" s="82"/>
      <c r="P158" s="82"/>
      <c r="Q158" s="82"/>
      <c r="R158" s="82"/>
      <c r="S158" s="82"/>
      <c r="T158" s="82"/>
      <c r="U158" s="82"/>
      <c r="V158" s="82"/>
      <c r="W158" s="82"/>
      <c r="X158" s="82"/>
      <c r="Y158" s="82"/>
      <c r="Z158" s="82"/>
    </row>
    <row r="159" spans="1:28" ht="12.75" customHeight="1">
      <c r="A159" s="147" t="s">
        <v>322</v>
      </c>
      <c r="B159" s="47" t="s">
        <v>818</v>
      </c>
      <c r="C159" s="47"/>
      <c r="D159" s="95">
        <v>0</v>
      </c>
      <c r="E159" s="95" t="s">
        <v>33</v>
      </c>
      <c r="F159" s="95" t="s">
        <v>33</v>
      </c>
      <c r="G159" s="47"/>
      <c r="H159" s="95" t="s">
        <v>34</v>
      </c>
      <c r="I159" s="95" t="s">
        <v>44</v>
      </c>
      <c r="J159" s="96" t="s">
        <v>1156</v>
      </c>
      <c r="K159" s="47"/>
      <c r="L159" s="82"/>
      <c r="M159" s="82"/>
      <c r="N159" s="82"/>
      <c r="O159" s="82"/>
      <c r="P159" s="82"/>
      <c r="Q159" s="82"/>
      <c r="R159" s="82"/>
      <c r="S159" s="82"/>
      <c r="T159" s="82"/>
      <c r="U159" s="82"/>
      <c r="V159" s="82"/>
      <c r="W159" s="82"/>
      <c r="X159" s="82"/>
      <c r="Y159" s="82"/>
      <c r="Z159" s="82"/>
    </row>
    <row r="160" spans="1:28" ht="12.75" customHeight="1">
      <c r="A160" s="147" t="s">
        <v>322</v>
      </c>
      <c r="B160" s="47" t="s">
        <v>821</v>
      </c>
      <c r="C160" s="47"/>
      <c r="D160" s="95">
        <v>0</v>
      </c>
      <c r="E160" s="95" t="s">
        <v>34</v>
      </c>
      <c r="F160" s="95" t="s">
        <v>34</v>
      </c>
      <c r="G160" s="96" t="s">
        <v>1170</v>
      </c>
      <c r="H160" s="95" t="s">
        <v>34</v>
      </c>
      <c r="I160" s="95" t="s">
        <v>44</v>
      </c>
      <c r="J160" s="96" t="s">
        <v>1156</v>
      </c>
      <c r="K160" s="47"/>
      <c r="L160" s="82"/>
      <c r="M160" s="82"/>
      <c r="N160" s="82"/>
      <c r="O160" s="82"/>
      <c r="P160" s="82"/>
      <c r="Q160" s="82"/>
      <c r="R160" s="82"/>
      <c r="S160" s="82"/>
      <c r="T160" s="82"/>
      <c r="U160" s="82"/>
      <c r="V160" s="82"/>
      <c r="W160" s="82"/>
      <c r="X160" s="82"/>
      <c r="Y160" s="82"/>
      <c r="Z160" s="82"/>
    </row>
    <row r="161" spans="1:28" ht="12.75" customHeight="1">
      <c r="A161" s="234" t="s">
        <v>322</v>
      </c>
      <c r="B161" s="108" t="s">
        <v>825</v>
      </c>
      <c r="C161" s="108"/>
      <c r="D161" s="110">
        <v>0</v>
      </c>
      <c r="E161" s="110" t="s">
        <v>33</v>
      </c>
      <c r="F161" s="110" t="s">
        <v>33</v>
      </c>
      <c r="G161" s="108"/>
      <c r="H161" s="110" t="s">
        <v>34</v>
      </c>
      <c r="I161" s="110" t="s">
        <v>44</v>
      </c>
      <c r="J161" s="102" t="s">
        <v>1156</v>
      </c>
      <c r="K161" s="108"/>
      <c r="L161" s="109"/>
      <c r="M161" s="109"/>
      <c r="N161" s="109"/>
      <c r="O161" s="109"/>
      <c r="P161" s="109"/>
      <c r="Q161" s="109"/>
      <c r="R161" s="109"/>
      <c r="S161" s="109"/>
      <c r="T161" s="109"/>
      <c r="U161" s="109"/>
      <c r="V161" s="109"/>
      <c r="W161" s="109"/>
      <c r="X161" s="109"/>
      <c r="Y161" s="109"/>
      <c r="Z161" s="109"/>
      <c r="AA161" s="24"/>
      <c r="AB161" s="24"/>
    </row>
    <row r="162" spans="1:28" ht="12.75" customHeight="1">
      <c r="A162" s="231" t="s">
        <v>411</v>
      </c>
      <c r="B162" s="47" t="s">
        <v>771</v>
      </c>
      <c r="C162" s="47"/>
      <c r="D162" s="95">
        <v>0</v>
      </c>
      <c r="E162" s="95" t="s">
        <v>34</v>
      </c>
      <c r="F162" s="95" t="s">
        <v>34</v>
      </c>
      <c r="G162" s="47" t="s">
        <v>1182</v>
      </c>
      <c r="H162" s="95" t="s">
        <v>34</v>
      </c>
      <c r="I162" s="95" t="s">
        <v>34</v>
      </c>
      <c r="J162" s="96" t="s">
        <v>1184</v>
      </c>
      <c r="K162" s="47"/>
      <c r="L162" s="82"/>
      <c r="M162" s="82"/>
      <c r="N162" s="82"/>
      <c r="O162" s="82"/>
      <c r="P162" s="82"/>
      <c r="Q162" s="82"/>
      <c r="R162" s="82"/>
      <c r="S162" s="82"/>
      <c r="T162" s="82"/>
      <c r="U162" s="82"/>
      <c r="V162" s="82"/>
      <c r="W162" s="82"/>
      <c r="X162" s="82"/>
      <c r="Y162" s="82"/>
      <c r="Z162" s="82"/>
    </row>
    <row r="163" spans="1:28" ht="12.75" customHeight="1">
      <c r="A163" s="231" t="s">
        <v>411</v>
      </c>
      <c r="B163" s="94" t="s">
        <v>780</v>
      </c>
      <c r="C163" s="47"/>
      <c r="D163" s="95">
        <v>0</v>
      </c>
      <c r="E163" s="95" t="s">
        <v>34</v>
      </c>
      <c r="F163" s="95" t="s">
        <v>34</v>
      </c>
      <c r="G163" s="96" t="s">
        <v>1186</v>
      </c>
      <c r="H163" s="95" t="s">
        <v>34</v>
      </c>
      <c r="I163" s="95" t="s">
        <v>34</v>
      </c>
      <c r="J163" s="96" t="s">
        <v>1184</v>
      </c>
      <c r="K163" s="47"/>
      <c r="L163" s="82"/>
      <c r="M163" s="82"/>
      <c r="N163" s="82"/>
      <c r="O163" s="82"/>
      <c r="P163" s="82"/>
      <c r="Q163" s="82"/>
      <c r="R163" s="82"/>
      <c r="S163" s="82"/>
      <c r="T163" s="82"/>
      <c r="U163" s="82"/>
      <c r="V163" s="82"/>
      <c r="W163" s="82"/>
      <c r="X163" s="82"/>
      <c r="Y163" s="82"/>
      <c r="Z163" s="82"/>
    </row>
    <row r="164" spans="1:28" ht="12.75" customHeight="1">
      <c r="A164" s="231" t="s">
        <v>411</v>
      </c>
      <c r="B164" s="47" t="s">
        <v>2315</v>
      </c>
      <c r="C164" s="47"/>
      <c r="D164" s="95">
        <v>0</v>
      </c>
      <c r="E164" s="95" t="s">
        <v>34</v>
      </c>
      <c r="F164" s="95" t="s">
        <v>34</v>
      </c>
      <c r="G164" s="96" t="s">
        <v>1186</v>
      </c>
      <c r="H164" s="95" t="s">
        <v>34</v>
      </c>
      <c r="I164" s="95" t="s">
        <v>34</v>
      </c>
      <c r="J164" s="96" t="s">
        <v>1184</v>
      </c>
      <c r="K164" s="47"/>
      <c r="L164" s="82"/>
      <c r="M164" s="82"/>
      <c r="N164" s="82"/>
      <c r="O164" s="82"/>
      <c r="P164" s="82"/>
      <c r="Q164" s="82"/>
      <c r="R164" s="82"/>
      <c r="S164" s="82"/>
      <c r="T164" s="82"/>
      <c r="U164" s="82"/>
      <c r="V164" s="82"/>
      <c r="W164" s="82"/>
      <c r="X164" s="82"/>
      <c r="Y164" s="82"/>
      <c r="Z164" s="82"/>
    </row>
    <row r="165" spans="1:28" ht="12.75" customHeight="1">
      <c r="A165" s="231" t="s">
        <v>411</v>
      </c>
      <c r="B165" s="47" t="s">
        <v>788</v>
      </c>
      <c r="C165" s="47"/>
      <c r="D165" s="95">
        <v>0</v>
      </c>
      <c r="E165" s="95" t="s">
        <v>33</v>
      </c>
      <c r="F165" s="95" t="s">
        <v>33</v>
      </c>
      <c r="G165" s="47"/>
      <c r="H165" s="95" t="s">
        <v>34</v>
      </c>
      <c r="I165" s="95" t="s">
        <v>34</v>
      </c>
      <c r="J165" s="96" t="s">
        <v>1184</v>
      </c>
      <c r="K165" s="47"/>
      <c r="L165" s="82"/>
      <c r="M165" s="82"/>
      <c r="N165" s="82"/>
      <c r="O165" s="82"/>
      <c r="P165" s="82"/>
      <c r="Q165" s="82"/>
      <c r="R165" s="82"/>
      <c r="S165" s="82"/>
      <c r="T165" s="82"/>
      <c r="U165" s="82"/>
      <c r="V165" s="82"/>
      <c r="W165" s="82"/>
      <c r="X165" s="82"/>
      <c r="Y165" s="82"/>
      <c r="Z165" s="82"/>
    </row>
    <row r="166" spans="1:28" ht="12.75" customHeight="1">
      <c r="A166" s="231" t="s">
        <v>411</v>
      </c>
      <c r="B166" s="47" t="s">
        <v>793</v>
      </c>
      <c r="C166" s="47"/>
      <c r="D166" s="95">
        <v>0</v>
      </c>
      <c r="E166" s="95" t="s">
        <v>33</v>
      </c>
      <c r="F166" s="95" t="s">
        <v>33</v>
      </c>
      <c r="G166" s="47"/>
      <c r="H166" s="95" t="s">
        <v>34</v>
      </c>
      <c r="I166" s="95" t="s">
        <v>34</v>
      </c>
      <c r="J166" s="96" t="s">
        <v>1184</v>
      </c>
      <c r="K166" s="47"/>
      <c r="L166" s="82"/>
      <c r="M166" s="82"/>
      <c r="N166" s="82"/>
      <c r="O166" s="82"/>
      <c r="P166" s="82"/>
      <c r="Q166" s="82"/>
      <c r="R166" s="82"/>
      <c r="S166" s="82"/>
      <c r="T166" s="82"/>
      <c r="U166" s="82"/>
      <c r="V166" s="82"/>
      <c r="W166" s="82"/>
      <c r="X166" s="82"/>
      <c r="Y166" s="82"/>
      <c r="Z166" s="82"/>
    </row>
    <row r="167" spans="1:28" ht="12.75" customHeight="1">
      <c r="A167" s="231" t="s">
        <v>411</v>
      </c>
      <c r="B167" s="47" t="s">
        <v>796</v>
      </c>
      <c r="C167" s="47"/>
      <c r="D167" s="95">
        <v>0</v>
      </c>
      <c r="E167" s="95" t="s">
        <v>33</v>
      </c>
      <c r="F167" s="95" t="s">
        <v>33</v>
      </c>
      <c r="G167" s="47"/>
      <c r="H167" s="95" t="s">
        <v>34</v>
      </c>
      <c r="I167" s="95" t="s">
        <v>34</v>
      </c>
      <c r="J167" s="96" t="s">
        <v>1184</v>
      </c>
      <c r="K167" s="47"/>
      <c r="L167" s="82"/>
      <c r="M167" s="82"/>
      <c r="N167" s="82"/>
      <c r="O167" s="82"/>
      <c r="P167" s="82"/>
      <c r="Q167" s="82"/>
      <c r="R167" s="82"/>
      <c r="S167" s="82"/>
      <c r="T167" s="82"/>
      <c r="U167" s="82"/>
      <c r="V167" s="82"/>
      <c r="W167" s="82"/>
      <c r="X167" s="82"/>
      <c r="Y167" s="82"/>
      <c r="Z167" s="82"/>
    </row>
    <row r="168" spans="1:28" ht="12.75" customHeight="1">
      <c r="A168" s="231" t="s">
        <v>411</v>
      </c>
      <c r="B168" s="47" t="s">
        <v>446</v>
      </c>
      <c r="C168" s="47"/>
      <c r="D168" s="95">
        <v>0</v>
      </c>
      <c r="E168" s="95" t="s">
        <v>34</v>
      </c>
      <c r="F168" s="95" t="s">
        <v>34</v>
      </c>
      <c r="G168" s="96" t="s">
        <v>1190</v>
      </c>
      <c r="H168" s="95" t="s">
        <v>34</v>
      </c>
      <c r="I168" s="95" t="s">
        <v>34</v>
      </c>
      <c r="J168" s="96" t="s">
        <v>1184</v>
      </c>
      <c r="K168" s="47"/>
      <c r="L168" s="82"/>
      <c r="M168" s="82"/>
      <c r="N168" s="82"/>
      <c r="O168" s="82"/>
      <c r="P168" s="82"/>
      <c r="Q168" s="82"/>
      <c r="R168" s="82"/>
      <c r="S168" s="82"/>
      <c r="T168" s="82"/>
      <c r="U168" s="82"/>
      <c r="V168" s="82"/>
      <c r="W168" s="82"/>
      <c r="X168" s="82"/>
      <c r="Y168" s="82"/>
      <c r="Z168" s="82"/>
    </row>
    <row r="169" spans="1:28" ht="12.75" customHeight="1">
      <c r="A169" s="231" t="s">
        <v>411</v>
      </c>
      <c r="B169" s="47" t="s">
        <v>162</v>
      </c>
      <c r="C169" s="47"/>
      <c r="D169" s="95">
        <v>0</v>
      </c>
      <c r="E169" s="95" t="s">
        <v>33</v>
      </c>
      <c r="F169" s="95" t="s">
        <v>33</v>
      </c>
      <c r="G169" s="47"/>
      <c r="H169" s="95" t="s">
        <v>34</v>
      </c>
      <c r="I169" s="95" t="s">
        <v>34</v>
      </c>
      <c r="J169" s="96" t="s">
        <v>1184</v>
      </c>
      <c r="K169" s="47"/>
      <c r="L169" s="82"/>
      <c r="M169" s="82"/>
      <c r="N169" s="82"/>
      <c r="O169" s="82"/>
      <c r="P169" s="82"/>
      <c r="Q169" s="82"/>
      <c r="R169" s="82"/>
      <c r="S169" s="82"/>
      <c r="T169" s="82"/>
      <c r="U169" s="82"/>
      <c r="V169" s="82"/>
      <c r="W169" s="82"/>
      <c r="X169" s="82"/>
      <c r="Y169" s="82"/>
      <c r="Z169" s="82"/>
    </row>
    <row r="170" spans="1:28" ht="12.75" customHeight="1">
      <c r="A170" s="231" t="s">
        <v>411</v>
      </c>
      <c r="B170" s="47" t="s">
        <v>235</v>
      </c>
      <c r="C170" s="47"/>
      <c r="D170" s="95">
        <v>0</v>
      </c>
      <c r="E170" s="95" t="s">
        <v>34</v>
      </c>
      <c r="F170" s="95" t="s">
        <v>34</v>
      </c>
      <c r="G170" s="96" t="s">
        <v>1186</v>
      </c>
      <c r="H170" s="95" t="s">
        <v>34</v>
      </c>
      <c r="I170" s="95" t="s">
        <v>34</v>
      </c>
      <c r="J170" s="96" t="s">
        <v>1184</v>
      </c>
      <c r="K170" s="47"/>
      <c r="L170" s="82"/>
      <c r="M170" s="82"/>
      <c r="N170" s="82"/>
      <c r="O170" s="82"/>
      <c r="P170" s="82"/>
      <c r="Q170" s="82"/>
      <c r="R170" s="82"/>
      <c r="S170" s="82"/>
      <c r="T170" s="82"/>
      <c r="U170" s="82"/>
      <c r="V170" s="82"/>
      <c r="W170" s="82"/>
      <c r="X170" s="82"/>
      <c r="Y170" s="82"/>
      <c r="Z170" s="82"/>
    </row>
    <row r="171" spans="1:28" ht="12.75" customHeight="1">
      <c r="A171" s="231" t="s">
        <v>411</v>
      </c>
      <c r="B171" s="47" t="s">
        <v>374</v>
      </c>
      <c r="C171" s="47"/>
      <c r="D171" s="95">
        <v>0</v>
      </c>
      <c r="E171" s="95" t="s">
        <v>34</v>
      </c>
      <c r="F171" s="95" t="s">
        <v>33</v>
      </c>
      <c r="G171" s="96" t="s">
        <v>1201</v>
      </c>
      <c r="H171" s="95" t="s">
        <v>34</v>
      </c>
      <c r="I171" s="95" t="s">
        <v>34</v>
      </c>
      <c r="J171" s="96" t="s">
        <v>1184</v>
      </c>
      <c r="K171" s="47"/>
      <c r="L171" s="82"/>
      <c r="M171" s="82"/>
      <c r="N171" s="82"/>
      <c r="O171" s="82"/>
      <c r="P171" s="82"/>
      <c r="Q171" s="82"/>
      <c r="R171" s="82"/>
      <c r="S171" s="82"/>
      <c r="T171" s="82"/>
      <c r="U171" s="82"/>
      <c r="V171" s="82"/>
      <c r="W171" s="82"/>
      <c r="X171" s="82"/>
      <c r="Y171" s="82"/>
      <c r="Z171" s="82"/>
    </row>
    <row r="172" spans="1:28" ht="12.75" customHeight="1">
      <c r="A172" s="231" t="s">
        <v>411</v>
      </c>
      <c r="B172" s="47" t="s">
        <v>149</v>
      </c>
      <c r="C172" s="47"/>
      <c r="D172" s="95">
        <v>0</v>
      </c>
      <c r="E172" s="95" t="s">
        <v>34</v>
      </c>
      <c r="F172" s="95" t="s">
        <v>34</v>
      </c>
      <c r="G172" s="96" t="s">
        <v>1201</v>
      </c>
      <c r="H172" s="95" t="s">
        <v>34</v>
      </c>
      <c r="I172" s="95" t="s">
        <v>34</v>
      </c>
      <c r="J172" s="96" t="s">
        <v>1184</v>
      </c>
      <c r="K172" s="47"/>
      <c r="L172" s="82"/>
      <c r="M172" s="82"/>
      <c r="N172" s="82"/>
      <c r="O172" s="82"/>
      <c r="P172" s="82"/>
      <c r="Q172" s="82"/>
      <c r="R172" s="82"/>
      <c r="S172" s="82"/>
      <c r="T172" s="82"/>
      <c r="U172" s="82"/>
      <c r="V172" s="82"/>
      <c r="W172" s="82"/>
      <c r="X172" s="82"/>
      <c r="Y172" s="82"/>
      <c r="Z172" s="82"/>
    </row>
    <row r="173" spans="1:28" ht="12.75" customHeight="1">
      <c r="A173" s="231" t="s">
        <v>411</v>
      </c>
      <c r="B173" s="47" t="s">
        <v>814</v>
      </c>
      <c r="C173" s="47"/>
      <c r="D173" s="95">
        <v>0</v>
      </c>
      <c r="E173" s="95" t="s">
        <v>34</v>
      </c>
      <c r="F173" s="95" t="s">
        <v>34</v>
      </c>
      <c r="G173" s="47" t="s">
        <v>1025</v>
      </c>
      <c r="H173" s="95" t="s">
        <v>34</v>
      </c>
      <c r="I173" s="95" t="s">
        <v>34</v>
      </c>
      <c r="J173" s="96" t="s">
        <v>1184</v>
      </c>
      <c r="K173" s="47"/>
      <c r="L173" s="82"/>
      <c r="M173" s="82"/>
      <c r="N173" s="82"/>
      <c r="O173" s="82"/>
      <c r="P173" s="82"/>
      <c r="Q173" s="82"/>
      <c r="R173" s="82"/>
      <c r="S173" s="82"/>
      <c r="T173" s="82"/>
      <c r="U173" s="82"/>
      <c r="V173" s="82"/>
      <c r="W173" s="82"/>
      <c r="X173" s="82"/>
      <c r="Y173" s="82"/>
      <c r="Z173" s="82"/>
    </row>
    <row r="174" spans="1:28" ht="12.75" customHeight="1">
      <c r="A174" s="231" t="s">
        <v>411</v>
      </c>
      <c r="B174" s="47" t="s">
        <v>817</v>
      </c>
      <c r="C174" s="47"/>
      <c r="D174" s="95">
        <v>0</v>
      </c>
      <c r="E174" s="95" t="s">
        <v>33</v>
      </c>
      <c r="F174" s="95" t="s">
        <v>33</v>
      </c>
      <c r="G174" s="47"/>
      <c r="H174" s="95" t="s">
        <v>34</v>
      </c>
      <c r="I174" s="95" t="s">
        <v>34</v>
      </c>
      <c r="J174" s="96" t="s">
        <v>1184</v>
      </c>
      <c r="K174" s="47"/>
      <c r="L174" s="82"/>
      <c r="M174" s="82"/>
      <c r="N174" s="82"/>
      <c r="O174" s="82"/>
      <c r="P174" s="82"/>
      <c r="Q174" s="82"/>
      <c r="R174" s="82"/>
      <c r="S174" s="82"/>
      <c r="T174" s="82"/>
      <c r="U174" s="82"/>
      <c r="V174" s="82"/>
      <c r="W174" s="82"/>
      <c r="X174" s="82"/>
      <c r="Y174" s="82"/>
      <c r="Z174" s="82"/>
    </row>
    <row r="175" spans="1:28" ht="12.75" customHeight="1">
      <c r="A175" s="231" t="s">
        <v>411</v>
      </c>
      <c r="B175" s="47" t="s">
        <v>818</v>
      </c>
      <c r="C175" s="47"/>
      <c r="D175" s="95">
        <v>0</v>
      </c>
      <c r="E175" s="95" t="s">
        <v>34</v>
      </c>
      <c r="F175" s="95" t="s">
        <v>34</v>
      </c>
      <c r="G175" s="96" t="s">
        <v>1210</v>
      </c>
      <c r="H175" s="95" t="s">
        <v>34</v>
      </c>
      <c r="I175" s="95" t="s">
        <v>34</v>
      </c>
      <c r="J175" s="96" t="s">
        <v>1184</v>
      </c>
      <c r="K175" s="47"/>
      <c r="L175" s="82"/>
      <c r="M175" s="82"/>
      <c r="N175" s="82"/>
      <c r="O175" s="82"/>
      <c r="P175" s="82"/>
      <c r="Q175" s="82"/>
      <c r="R175" s="82"/>
      <c r="S175" s="82"/>
      <c r="T175" s="82"/>
      <c r="U175" s="82"/>
      <c r="V175" s="82"/>
      <c r="W175" s="82"/>
      <c r="X175" s="82"/>
      <c r="Y175" s="82"/>
      <c r="Z175" s="82"/>
    </row>
    <row r="176" spans="1:28" ht="12.75" customHeight="1">
      <c r="A176" s="231" t="s">
        <v>411</v>
      </c>
      <c r="B176" s="47" t="s">
        <v>821</v>
      </c>
      <c r="C176" s="47"/>
      <c r="D176" s="95">
        <v>0</v>
      </c>
      <c r="E176" s="95" t="s">
        <v>34</v>
      </c>
      <c r="F176" s="95" t="s">
        <v>34</v>
      </c>
      <c r="G176" s="96" t="s">
        <v>1186</v>
      </c>
      <c r="H176" s="95" t="s">
        <v>34</v>
      </c>
      <c r="I176" s="95" t="s">
        <v>34</v>
      </c>
      <c r="J176" s="96" t="s">
        <v>1184</v>
      </c>
      <c r="K176" s="47"/>
      <c r="L176" s="82"/>
      <c r="M176" s="82"/>
      <c r="N176" s="82"/>
      <c r="O176" s="82"/>
      <c r="P176" s="82"/>
      <c r="Q176" s="82"/>
      <c r="R176" s="82"/>
      <c r="S176" s="82"/>
      <c r="T176" s="82"/>
      <c r="U176" s="82"/>
      <c r="V176" s="82"/>
      <c r="W176" s="82"/>
      <c r="X176" s="82"/>
      <c r="Y176" s="82"/>
      <c r="Z176" s="82"/>
    </row>
    <row r="177" spans="1:28" ht="12.75" customHeight="1">
      <c r="A177" s="236" t="s">
        <v>411</v>
      </c>
      <c r="B177" s="108" t="s">
        <v>825</v>
      </c>
      <c r="C177" s="108"/>
      <c r="D177" s="110">
        <v>0</v>
      </c>
      <c r="E177" s="110" t="s">
        <v>34</v>
      </c>
      <c r="F177" s="110" t="s">
        <v>34</v>
      </c>
      <c r="G177" s="102" t="s">
        <v>1186</v>
      </c>
      <c r="H177" s="110" t="s">
        <v>34</v>
      </c>
      <c r="I177" s="110" t="s">
        <v>34</v>
      </c>
      <c r="J177" s="102" t="s">
        <v>1184</v>
      </c>
      <c r="K177" s="108"/>
      <c r="L177" s="109"/>
      <c r="M177" s="109"/>
      <c r="N177" s="109"/>
      <c r="O177" s="109"/>
      <c r="P177" s="109"/>
      <c r="Q177" s="109"/>
      <c r="R177" s="109"/>
      <c r="S177" s="109"/>
      <c r="T177" s="109"/>
      <c r="U177" s="109"/>
      <c r="V177" s="109"/>
      <c r="W177" s="109"/>
      <c r="X177" s="109"/>
      <c r="Y177" s="109"/>
      <c r="Z177" s="109"/>
      <c r="AA177" s="24"/>
      <c r="AB177" s="24"/>
    </row>
    <row r="178" spans="1:28" ht="12.75" customHeight="1">
      <c r="A178" s="231" t="s">
        <v>1213</v>
      </c>
      <c r="B178" s="47" t="s">
        <v>771</v>
      </c>
      <c r="C178" s="47"/>
      <c r="D178" s="95">
        <v>0</v>
      </c>
      <c r="E178" s="95" t="s">
        <v>34</v>
      </c>
      <c r="F178" s="95" t="s">
        <v>34</v>
      </c>
      <c r="G178" s="47" t="s">
        <v>1025</v>
      </c>
      <c r="H178" s="95" t="s">
        <v>34</v>
      </c>
      <c r="I178" s="95" t="s">
        <v>44</v>
      </c>
      <c r="J178" s="96" t="s">
        <v>1214</v>
      </c>
      <c r="K178" s="47"/>
      <c r="L178" s="82"/>
      <c r="M178" s="82"/>
      <c r="N178" s="82"/>
      <c r="O178" s="82"/>
      <c r="P178" s="82"/>
      <c r="Q178" s="82"/>
      <c r="R178" s="82"/>
      <c r="S178" s="82"/>
      <c r="T178" s="82"/>
      <c r="U178" s="82"/>
      <c r="V178" s="82"/>
      <c r="W178" s="82"/>
      <c r="X178" s="82"/>
      <c r="Y178" s="82"/>
      <c r="Z178" s="82"/>
    </row>
    <row r="179" spans="1:28" ht="12.75" customHeight="1">
      <c r="A179" s="231" t="s">
        <v>1213</v>
      </c>
      <c r="B179" s="47" t="s">
        <v>780</v>
      </c>
      <c r="C179" s="47"/>
      <c r="D179" s="95">
        <v>0</v>
      </c>
      <c r="E179" s="95" t="s">
        <v>34</v>
      </c>
      <c r="F179" s="95" t="s">
        <v>34</v>
      </c>
      <c r="G179" s="96" t="s">
        <v>1217</v>
      </c>
      <c r="H179" s="95" t="s">
        <v>34</v>
      </c>
      <c r="I179" s="95" t="s">
        <v>44</v>
      </c>
      <c r="J179" s="96" t="s">
        <v>1214</v>
      </c>
      <c r="K179" s="47"/>
      <c r="L179" s="82"/>
      <c r="M179" s="82"/>
      <c r="N179" s="82"/>
      <c r="O179" s="82"/>
      <c r="P179" s="82"/>
      <c r="Q179" s="82"/>
      <c r="R179" s="82"/>
      <c r="S179" s="82"/>
      <c r="T179" s="82"/>
      <c r="U179" s="82"/>
      <c r="V179" s="82"/>
      <c r="W179" s="82"/>
      <c r="X179" s="82"/>
      <c r="Y179" s="82"/>
      <c r="Z179" s="82"/>
    </row>
    <row r="180" spans="1:28" ht="12.75" customHeight="1">
      <c r="A180" s="187" t="s">
        <v>1213</v>
      </c>
      <c r="B180" s="47" t="s">
        <v>2315</v>
      </c>
      <c r="C180" s="47"/>
      <c r="D180" s="95">
        <v>0</v>
      </c>
      <c r="E180" s="95" t="s">
        <v>34</v>
      </c>
      <c r="F180" s="95" t="s">
        <v>34</v>
      </c>
      <c r="G180" s="96" t="s">
        <v>1221</v>
      </c>
      <c r="H180" s="95" t="s">
        <v>34</v>
      </c>
      <c r="I180" s="95" t="s">
        <v>44</v>
      </c>
      <c r="J180" s="96" t="s">
        <v>1214</v>
      </c>
      <c r="K180" s="47"/>
      <c r="L180" s="82"/>
      <c r="M180" s="82"/>
      <c r="N180" s="82"/>
      <c r="O180" s="82"/>
      <c r="P180" s="82"/>
      <c r="Q180" s="82"/>
      <c r="R180" s="82"/>
      <c r="S180" s="82"/>
      <c r="T180" s="82"/>
      <c r="U180" s="82"/>
      <c r="V180" s="82"/>
      <c r="W180" s="82"/>
      <c r="X180" s="82"/>
      <c r="Y180" s="82"/>
      <c r="Z180" s="82"/>
    </row>
    <row r="181" spans="1:28" ht="12.75" customHeight="1">
      <c r="A181" s="187" t="s">
        <v>1213</v>
      </c>
      <c r="B181" s="47" t="s">
        <v>788</v>
      </c>
      <c r="C181" s="47"/>
      <c r="D181" s="95">
        <v>0</v>
      </c>
      <c r="E181" s="95" t="s">
        <v>33</v>
      </c>
      <c r="F181" s="95" t="s">
        <v>33</v>
      </c>
      <c r="G181" s="47"/>
      <c r="H181" s="95" t="s">
        <v>34</v>
      </c>
      <c r="I181" s="95" t="s">
        <v>44</v>
      </c>
      <c r="J181" s="96" t="s">
        <v>1214</v>
      </c>
      <c r="K181" s="47"/>
      <c r="L181" s="82"/>
      <c r="M181" s="82"/>
      <c r="N181" s="82"/>
      <c r="O181" s="82"/>
      <c r="P181" s="82"/>
      <c r="Q181" s="82"/>
      <c r="R181" s="82"/>
      <c r="S181" s="82"/>
      <c r="T181" s="82"/>
      <c r="U181" s="82"/>
      <c r="V181" s="82"/>
      <c r="W181" s="82"/>
      <c r="X181" s="82"/>
      <c r="Y181" s="82"/>
      <c r="Z181" s="82"/>
    </row>
    <row r="182" spans="1:28" ht="12.75" customHeight="1">
      <c r="A182" s="187" t="s">
        <v>1213</v>
      </c>
      <c r="B182" s="47" t="s">
        <v>793</v>
      </c>
      <c r="C182" s="47"/>
      <c r="D182" s="95">
        <v>0</v>
      </c>
      <c r="E182" s="95" t="s">
        <v>33</v>
      </c>
      <c r="F182" s="95" t="s">
        <v>33</v>
      </c>
      <c r="G182" s="47"/>
      <c r="H182" s="95" t="s">
        <v>34</v>
      </c>
      <c r="I182" s="95" t="s">
        <v>44</v>
      </c>
      <c r="J182" s="96" t="s">
        <v>1214</v>
      </c>
      <c r="K182" s="47"/>
      <c r="L182" s="82"/>
      <c r="M182" s="82"/>
      <c r="N182" s="82"/>
      <c r="O182" s="82"/>
      <c r="P182" s="82"/>
      <c r="Q182" s="82"/>
      <c r="R182" s="82"/>
      <c r="S182" s="82"/>
      <c r="T182" s="82"/>
      <c r="U182" s="82"/>
      <c r="V182" s="82"/>
      <c r="W182" s="82"/>
      <c r="X182" s="82"/>
      <c r="Y182" s="82"/>
      <c r="Z182" s="82"/>
    </row>
    <row r="183" spans="1:28" ht="12.75" customHeight="1">
      <c r="A183" s="187" t="s">
        <v>1213</v>
      </c>
      <c r="B183" s="47" t="s">
        <v>796</v>
      </c>
      <c r="C183" s="47"/>
      <c r="D183" s="95">
        <v>0</v>
      </c>
      <c r="E183" s="95" t="s">
        <v>33</v>
      </c>
      <c r="F183" s="95" t="s">
        <v>33</v>
      </c>
      <c r="G183" s="47"/>
      <c r="H183" s="95" t="s">
        <v>34</v>
      </c>
      <c r="I183" s="95" t="s">
        <v>44</v>
      </c>
      <c r="J183" s="96" t="s">
        <v>1214</v>
      </c>
      <c r="K183" s="47"/>
      <c r="L183" s="82"/>
      <c r="M183" s="82"/>
      <c r="N183" s="82"/>
      <c r="O183" s="82"/>
      <c r="P183" s="82"/>
      <c r="Q183" s="82"/>
      <c r="R183" s="82"/>
      <c r="S183" s="82"/>
      <c r="T183" s="82"/>
      <c r="U183" s="82"/>
      <c r="V183" s="82"/>
      <c r="W183" s="82"/>
      <c r="X183" s="82"/>
      <c r="Y183" s="82"/>
      <c r="Z183" s="82"/>
    </row>
    <row r="184" spans="1:28" ht="12.75" customHeight="1">
      <c r="A184" s="187" t="s">
        <v>1213</v>
      </c>
      <c r="B184" s="47" t="s">
        <v>446</v>
      </c>
      <c r="C184" s="47"/>
      <c r="D184" s="95">
        <v>0</v>
      </c>
      <c r="E184" s="95" t="s">
        <v>34</v>
      </c>
      <c r="F184" s="95" t="s">
        <v>44</v>
      </c>
      <c r="G184" s="47" t="s">
        <v>1227</v>
      </c>
      <c r="H184" s="95" t="s">
        <v>34</v>
      </c>
      <c r="I184" s="95" t="s">
        <v>44</v>
      </c>
      <c r="J184" s="96" t="s">
        <v>1214</v>
      </c>
      <c r="K184" s="47"/>
      <c r="L184" s="82"/>
      <c r="M184" s="82"/>
      <c r="N184" s="82"/>
      <c r="O184" s="82"/>
      <c r="P184" s="82"/>
      <c r="Q184" s="82"/>
      <c r="R184" s="82"/>
      <c r="S184" s="82"/>
      <c r="T184" s="82"/>
      <c r="U184" s="82"/>
      <c r="V184" s="82"/>
      <c r="W184" s="82"/>
      <c r="X184" s="82"/>
      <c r="Y184" s="82"/>
      <c r="Z184" s="82"/>
    </row>
    <row r="185" spans="1:28" ht="12.75" customHeight="1">
      <c r="A185" s="187" t="s">
        <v>1213</v>
      </c>
      <c r="B185" s="47" t="s">
        <v>162</v>
      </c>
      <c r="C185" s="47"/>
      <c r="D185" s="95">
        <v>0</v>
      </c>
      <c r="E185" s="95" t="s">
        <v>34</v>
      </c>
      <c r="F185" s="95" t="s">
        <v>44</v>
      </c>
      <c r="G185" s="96" t="s">
        <v>1228</v>
      </c>
      <c r="H185" s="95" t="s">
        <v>34</v>
      </c>
      <c r="I185" s="95" t="s">
        <v>44</v>
      </c>
      <c r="J185" s="96" t="s">
        <v>1214</v>
      </c>
      <c r="K185" s="47"/>
      <c r="L185" s="82"/>
      <c r="M185" s="82"/>
      <c r="N185" s="82"/>
      <c r="O185" s="82"/>
      <c r="P185" s="82"/>
      <c r="Q185" s="82"/>
      <c r="R185" s="82"/>
      <c r="S185" s="82"/>
      <c r="T185" s="82"/>
      <c r="U185" s="82"/>
      <c r="V185" s="82"/>
      <c r="W185" s="82"/>
      <c r="X185" s="82"/>
      <c r="Y185" s="82"/>
      <c r="Z185" s="82"/>
    </row>
    <row r="186" spans="1:28" ht="12.75" customHeight="1">
      <c r="A186" s="187" t="s">
        <v>1213</v>
      </c>
      <c r="B186" s="47" t="s">
        <v>235</v>
      </c>
      <c r="C186" s="47"/>
      <c r="D186" s="95">
        <v>0</v>
      </c>
      <c r="E186" s="95" t="s">
        <v>34</v>
      </c>
      <c r="F186" s="95" t="s">
        <v>44</v>
      </c>
      <c r="G186" s="96" t="s">
        <v>1230</v>
      </c>
      <c r="H186" s="95" t="s">
        <v>34</v>
      </c>
      <c r="I186" s="95" t="s">
        <v>44</v>
      </c>
      <c r="J186" s="96" t="s">
        <v>1214</v>
      </c>
      <c r="K186" s="47"/>
      <c r="L186" s="82"/>
      <c r="M186" s="82"/>
      <c r="N186" s="82"/>
      <c r="O186" s="82"/>
      <c r="P186" s="82"/>
      <c r="Q186" s="82"/>
      <c r="R186" s="82"/>
      <c r="S186" s="82"/>
      <c r="T186" s="82"/>
      <c r="U186" s="82"/>
      <c r="V186" s="82"/>
      <c r="W186" s="82"/>
      <c r="X186" s="82"/>
      <c r="Y186" s="82"/>
      <c r="Z186" s="82"/>
    </row>
    <row r="187" spans="1:28" ht="12.75" customHeight="1">
      <c r="A187" s="187" t="s">
        <v>1213</v>
      </c>
      <c r="B187" s="47" t="s">
        <v>374</v>
      </c>
      <c r="C187" s="47"/>
      <c r="D187" s="95">
        <v>0</v>
      </c>
      <c r="E187" s="95" t="s">
        <v>34</v>
      </c>
      <c r="F187" s="95" t="s">
        <v>44</v>
      </c>
      <c r="G187" s="96" t="s">
        <v>1232</v>
      </c>
      <c r="H187" s="95" t="s">
        <v>34</v>
      </c>
      <c r="I187" s="95" t="s">
        <v>44</v>
      </c>
      <c r="J187" s="96" t="s">
        <v>1214</v>
      </c>
      <c r="K187" s="47"/>
      <c r="L187" s="82"/>
      <c r="M187" s="82"/>
      <c r="N187" s="82"/>
      <c r="O187" s="82"/>
      <c r="P187" s="82"/>
      <c r="Q187" s="82"/>
      <c r="R187" s="82"/>
      <c r="S187" s="82"/>
      <c r="T187" s="82"/>
      <c r="U187" s="82"/>
      <c r="V187" s="82"/>
      <c r="W187" s="82"/>
      <c r="X187" s="82"/>
      <c r="Y187" s="82"/>
      <c r="Z187" s="82"/>
    </row>
    <row r="188" spans="1:28" ht="12.75" customHeight="1">
      <c r="A188" s="187" t="s">
        <v>1213</v>
      </c>
      <c r="B188" s="47" t="s">
        <v>149</v>
      </c>
      <c r="C188" s="47"/>
      <c r="D188" s="95">
        <v>0</v>
      </c>
      <c r="E188" s="95" t="s">
        <v>34</v>
      </c>
      <c r="F188" s="95" t="s">
        <v>34</v>
      </c>
      <c r="G188" s="96" t="s">
        <v>1217</v>
      </c>
      <c r="H188" s="95" t="s">
        <v>34</v>
      </c>
      <c r="I188" s="95" t="s">
        <v>44</v>
      </c>
      <c r="J188" s="96" t="s">
        <v>1214</v>
      </c>
      <c r="K188" s="47"/>
      <c r="L188" s="82"/>
      <c r="M188" s="82"/>
      <c r="N188" s="82"/>
      <c r="O188" s="82"/>
      <c r="P188" s="82"/>
      <c r="Q188" s="82"/>
      <c r="R188" s="82"/>
      <c r="S188" s="82"/>
      <c r="T188" s="82"/>
      <c r="U188" s="82"/>
      <c r="V188" s="82"/>
      <c r="W188" s="82"/>
      <c r="X188" s="82"/>
      <c r="Y188" s="82"/>
      <c r="Z188" s="82"/>
    </row>
    <row r="189" spans="1:28" ht="12.75" customHeight="1">
      <c r="A189" s="187" t="s">
        <v>1213</v>
      </c>
      <c r="B189" s="47" t="s">
        <v>814</v>
      </c>
      <c r="C189" s="47"/>
      <c r="D189" s="95">
        <v>0</v>
      </c>
      <c r="E189" s="95" t="s">
        <v>34</v>
      </c>
      <c r="F189" s="95" t="s">
        <v>44</v>
      </c>
      <c r="G189" s="47" t="s">
        <v>1235</v>
      </c>
      <c r="H189" s="95" t="s">
        <v>34</v>
      </c>
      <c r="I189" s="95" t="s">
        <v>44</v>
      </c>
      <c r="J189" s="96" t="s">
        <v>1214</v>
      </c>
      <c r="K189" s="47"/>
      <c r="L189" s="82"/>
      <c r="M189" s="82"/>
      <c r="N189" s="82"/>
      <c r="O189" s="82"/>
      <c r="P189" s="82"/>
      <c r="Q189" s="82"/>
      <c r="R189" s="82"/>
      <c r="S189" s="82"/>
      <c r="T189" s="82"/>
      <c r="U189" s="82"/>
      <c r="V189" s="82"/>
      <c r="W189" s="82"/>
      <c r="X189" s="82"/>
      <c r="Y189" s="82"/>
      <c r="Z189" s="82"/>
    </row>
    <row r="190" spans="1:28" ht="12.75" customHeight="1">
      <c r="A190" s="187" t="s">
        <v>1213</v>
      </c>
      <c r="B190" s="47" t="s">
        <v>817</v>
      </c>
      <c r="C190" s="47"/>
      <c r="D190" s="95">
        <v>0</v>
      </c>
      <c r="E190" s="95" t="s">
        <v>34</v>
      </c>
      <c r="F190" s="95" t="s">
        <v>44</v>
      </c>
      <c r="G190" s="96" t="s">
        <v>1237</v>
      </c>
      <c r="H190" s="95" t="s">
        <v>34</v>
      </c>
      <c r="I190" s="95" t="s">
        <v>44</v>
      </c>
      <c r="J190" s="96" t="s">
        <v>1214</v>
      </c>
      <c r="K190" s="47"/>
      <c r="L190" s="82"/>
      <c r="M190" s="82"/>
      <c r="N190" s="82"/>
      <c r="O190" s="82"/>
      <c r="P190" s="82"/>
      <c r="Q190" s="82"/>
      <c r="R190" s="82"/>
      <c r="S190" s="82"/>
      <c r="T190" s="82"/>
      <c r="U190" s="82"/>
      <c r="V190" s="82"/>
      <c r="W190" s="82"/>
      <c r="X190" s="82"/>
      <c r="Y190" s="82"/>
      <c r="Z190" s="82"/>
    </row>
    <row r="191" spans="1:28" ht="12.75" customHeight="1">
      <c r="A191" s="187" t="s">
        <v>1213</v>
      </c>
      <c r="B191" s="47" t="s">
        <v>818</v>
      </c>
      <c r="C191" s="47"/>
      <c r="D191" s="95">
        <v>0</v>
      </c>
      <c r="E191" s="95" t="s">
        <v>34</v>
      </c>
      <c r="F191" s="95" t="s">
        <v>44</v>
      </c>
      <c r="G191" s="47" t="s">
        <v>1239</v>
      </c>
      <c r="H191" s="95" t="s">
        <v>34</v>
      </c>
      <c r="I191" s="95" t="s">
        <v>44</v>
      </c>
      <c r="J191" s="96" t="s">
        <v>1214</v>
      </c>
      <c r="K191" s="47"/>
      <c r="L191" s="82"/>
      <c r="M191" s="82"/>
      <c r="N191" s="82"/>
      <c r="O191" s="82"/>
      <c r="P191" s="82"/>
      <c r="Q191" s="82"/>
      <c r="R191" s="82"/>
      <c r="S191" s="82"/>
      <c r="T191" s="82"/>
      <c r="U191" s="82"/>
      <c r="V191" s="82"/>
      <c r="W191" s="82"/>
      <c r="X191" s="82"/>
      <c r="Y191" s="82"/>
      <c r="Z191" s="82"/>
    </row>
    <row r="192" spans="1:28" ht="12.75" customHeight="1">
      <c r="A192" s="187" t="s">
        <v>1213</v>
      </c>
      <c r="B192" s="47" t="s">
        <v>821</v>
      </c>
      <c r="C192" s="47" t="s">
        <v>1241</v>
      </c>
      <c r="D192" s="95">
        <v>1</v>
      </c>
      <c r="E192" s="95" t="s">
        <v>34</v>
      </c>
      <c r="F192" s="95" t="s">
        <v>34</v>
      </c>
      <c r="G192" s="96" t="s">
        <v>1217</v>
      </c>
      <c r="H192" s="95" t="s">
        <v>34</v>
      </c>
      <c r="I192" s="95" t="s">
        <v>44</v>
      </c>
      <c r="J192" s="96" t="s">
        <v>1214</v>
      </c>
      <c r="K192" s="47"/>
      <c r="L192" s="82"/>
      <c r="M192" s="82"/>
      <c r="N192" s="82"/>
      <c r="O192" s="82"/>
      <c r="P192" s="82"/>
      <c r="Q192" s="82"/>
      <c r="R192" s="82"/>
      <c r="S192" s="82"/>
      <c r="T192" s="82"/>
      <c r="U192" s="82"/>
      <c r="V192" s="82"/>
      <c r="W192" s="82"/>
      <c r="X192" s="82"/>
      <c r="Y192" s="82"/>
      <c r="Z192" s="82"/>
    </row>
    <row r="193" spans="1:28" ht="12.75" customHeight="1">
      <c r="A193" s="232" t="s">
        <v>1213</v>
      </c>
      <c r="B193" s="108" t="s">
        <v>825</v>
      </c>
      <c r="C193" s="108"/>
      <c r="D193" s="110">
        <v>0</v>
      </c>
      <c r="E193" s="110" t="s">
        <v>34</v>
      </c>
      <c r="F193" s="110" t="s">
        <v>34</v>
      </c>
      <c r="G193" s="102" t="s">
        <v>1221</v>
      </c>
      <c r="H193" s="110" t="s">
        <v>34</v>
      </c>
      <c r="I193" s="110" t="s">
        <v>44</v>
      </c>
      <c r="J193" s="102" t="s">
        <v>1214</v>
      </c>
      <c r="K193" s="108"/>
      <c r="L193" s="109"/>
      <c r="M193" s="109"/>
      <c r="N193" s="109"/>
      <c r="O193" s="109"/>
      <c r="P193" s="109"/>
      <c r="Q193" s="109"/>
      <c r="R193" s="109"/>
      <c r="S193" s="109"/>
      <c r="T193" s="109"/>
      <c r="U193" s="109"/>
      <c r="V193" s="109"/>
      <c r="W193" s="109"/>
      <c r="X193" s="109"/>
      <c r="Y193" s="109"/>
      <c r="Z193" s="109"/>
      <c r="AA193" s="24"/>
      <c r="AB193" s="24"/>
    </row>
    <row r="194" spans="1:28" ht="12.75" customHeight="1">
      <c r="A194" s="231" t="s">
        <v>424</v>
      </c>
      <c r="B194" s="47" t="s">
        <v>771</v>
      </c>
      <c r="C194" s="47"/>
      <c r="D194" s="95">
        <v>0</v>
      </c>
      <c r="E194" s="95" t="s">
        <v>34</v>
      </c>
      <c r="F194" s="95" t="s">
        <v>44</v>
      </c>
      <c r="G194" s="96" t="s">
        <v>1245</v>
      </c>
      <c r="H194" s="95" t="s">
        <v>34</v>
      </c>
      <c r="I194" s="95" t="s">
        <v>34</v>
      </c>
      <c r="J194" s="96" t="s">
        <v>1246</v>
      </c>
      <c r="K194" s="47"/>
      <c r="L194" s="82"/>
      <c r="M194" s="82"/>
      <c r="N194" s="82"/>
      <c r="O194" s="82"/>
      <c r="P194" s="82"/>
      <c r="Q194" s="82"/>
      <c r="R194" s="82"/>
      <c r="S194" s="82"/>
      <c r="T194" s="82"/>
      <c r="U194" s="82"/>
      <c r="V194" s="82"/>
      <c r="W194" s="82"/>
      <c r="X194" s="82"/>
      <c r="Y194" s="82"/>
      <c r="Z194" s="82"/>
    </row>
    <row r="195" spans="1:28" ht="12.75" customHeight="1">
      <c r="A195" s="231" t="s">
        <v>424</v>
      </c>
      <c r="B195" s="47" t="s">
        <v>780</v>
      </c>
      <c r="C195" s="47"/>
      <c r="D195" s="95">
        <v>0</v>
      </c>
      <c r="E195" s="95" t="s">
        <v>34</v>
      </c>
      <c r="F195" s="95" t="s">
        <v>34</v>
      </c>
      <c r="G195" s="47" t="s">
        <v>229</v>
      </c>
      <c r="H195" s="95" t="s">
        <v>34</v>
      </c>
      <c r="I195" s="95" t="s">
        <v>34</v>
      </c>
      <c r="J195" s="96" t="s">
        <v>1246</v>
      </c>
      <c r="K195" s="47"/>
      <c r="L195" s="82"/>
      <c r="M195" s="82"/>
      <c r="N195" s="82"/>
      <c r="O195" s="82"/>
      <c r="P195" s="82"/>
      <c r="Q195" s="82"/>
      <c r="R195" s="82"/>
      <c r="S195" s="82"/>
      <c r="T195" s="82"/>
      <c r="U195" s="82"/>
      <c r="V195" s="82"/>
      <c r="W195" s="82"/>
      <c r="X195" s="82"/>
      <c r="Y195" s="82"/>
      <c r="Z195" s="82"/>
    </row>
    <row r="196" spans="1:28" ht="12.75" customHeight="1">
      <c r="A196" s="231" t="s">
        <v>424</v>
      </c>
      <c r="B196" s="47" t="s">
        <v>2315</v>
      </c>
      <c r="C196" s="47"/>
      <c r="D196" s="95">
        <v>0</v>
      </c>
      <c r="E196" s="95" t="s">
        <v>34</v>
      </c>
      <c r="F196" s="95" t="s">
        <v>33</v>
      </c>
      <c r="G196" s="96" t="s">
        <v>1249</v>
      </c>
      <c r="H196" s="95" t="s">
        <v>34</v>
      </c>
      <c r="I196" s="95" t="s">
        <v>34</v>
      </c>
      <c r="J196" s="96" t="s">
        <v>1246</v>
      </c>
      <c r="K196" s="47"/>
      <c r="L196" s="82"/>
      <c r="M196" s="82"/>
      <c r="N196" s="82"/>
      <c r="O196" s="82"/>
      <c r="P196" s="82"/>
      <c r="Q196" s="82"/>
      <c r="R196" s="82"/>
      <c r="S196" s="82"/>
      <c r="T196" s="82"/>
      <c r="U196" s="82"/>
      <c r="V196" s="82"/>
      <c r="W196" s="82"/>
      <c r="X196" s="82"/>
      <c r="Y196" s="82"/>
      <c r="Z196" s="82"/>
    </row>
    <row r="197" spans="1:28" ht="12.75" customHeight="1">
      <c r="A197" s="231" t="s">
        <v>424</v>
      </c>
      <c r="B197" s="47" t="s">
        <v>788</v>
      </c>
      <c r="C197" s="47"/>
      <c r="D197" s="95">
        <v>0</v>
      </c>
      <c r="E197" s="95" t="s">
        <v>33</v>
      </c>
      <c r="F197" s="95" t="s">
        <v>33</v>
      </c>
      <c r="G197" s="47"/>
      <c r="H197" s="95" t="s">
        <v>34</v>
      </c>
      <c r="I197" s="95" t="s">
        <v>34</v>
      </c>
      <c r="J197" s="96" t="s">
        <v>1246</v>
      </c>
      <c r="K197" s="47"/>
      <c r="L197" s="82"/>
      <c r="M197" s="82"/>
      <c r="N197" s="82"/>
      <c r="O197" s="82"/>
      <c r="P197" s="82"/>
      <c r="Q197" s="82"/>
      <c r="R197" s="82"/>
      <c r="S197" s="82"/>
      <c r="T197" s="82"/>
      <c r="U197" s="82"/>
      <c r="V197" s="82"/>
      <c r="W197" s="82"/>
      <c r="X197" s="82"/>
      <c r="Y197" s="82"/>
      <c r="Z197" s="82"/>
    </row>
    <row r="198" spans="1:28" ht="12.75" customHeight="1">
      <c r="A198" s="231" t="s">
        <v>424</v>
      </c>
      <c r="B198" s="47" t="s">
        <v>793</v>
      </c>
      <c r="C198" s="47"/>
      <c r="D198" s="95">
        <v>0</v>
      </c>
      <c r="E198" s="95" t="s">
        <v>33</v>
      </c>
      <c r="F198" s="95" t="s">
        <v>33</v>
      </c>
      <c r="G198" s="47"/>
      <c r="H198" s="95" t="s">
        <v>34</v>
      </c>
      <c r="I198" s="95" t="s">
        <v>34</v>
      </c>
      <c r="J198" s="96" t="s">
        <v>1246</v>
      </c>
      <c r="K198" s="47"/>
      <c r="L198" s="82"/>
      <c r="M198" s="82"/>
      <c r="N198" s="82"/>
      <c r="O198" s="82"/>
      <c r="P198" s="82"/>
      <c r="Q198" s="82"/>
      <c r="R198" s="82"/>
      <c r="S198" s="82"/>
      <c r="T198" s="82"/>
      <c r="U198" s="82"/>
      <c r="V198" s="82"/>
      <c r="W198" s="82"/>
      <c r="X198" s="82"/>
      <c r="Y198" s="82"/>
      <c r="Z198" s="82"/>
    </row>
    <row r="199" spans="1:28" ht="12.75" customHeight="1">
      <c r="A199" s="231" t="s">
        <v>424</v>
      </c>
      <c r="B199" s="47" t="s">
        <v>796</v>
      </c>
      <c r="C199" s="47"/>
      <c r="D199" s="95">
        <v>0</v>
      </c>
      <c r="E199" s="95" t="s">
        <v>33</v>
      </c>
      <c r="F199" s="95" t="s">
        <v>33</v>
      </c>
      <c r="G199" s="47"/>
      <c r="H199" s="95" t="s">
        <v>34</v>
      </c>
      <c r="I199" s="95" t="s">
        <v>34</v>
      </c>
      <c r="J199" s="96" t="s">
        <v>1246</v>
      </c>
      <c r="K199" s="47"/>
      <c r="L199" s="82"/>
      <c r="M199" s="82"/>
      <c r="N199" s="82"/>
      <c r="O199" s="82"/>
      <c r="P199" s="82"/>
      <c r="Q199" s="82"/>
      <c r="R199" s="82"/>
      <c r="S199" s="82"/>
      <c r="T199" s="82"/>
      <c r="U199" s="82"/>
      <c r="V199" s="82"/>
      <c r="W199" s="82"/>
      <c r="X199" s="82"/>
      <c r="Y199" s="82"/>
      <c r="Z199" s="82"/>
    </row>
    <row r="200" spans="1:28" ht="12.75" customHeight="1">
      <c r="A200" s="231" t="s">
        <v>424</v>
      </c>
      <c r="B200" s="47" t="s">
        <v>446</v>
      </c>
      <c r="C200" s="47"/>
      <c r="D200" s="95">
        <v>0</v>
      </c>
      <c r="E200" s="95" t="s">
        <v>33</v>
      </c>
      <c r="F200" s="95" t="s">
        <v>33</v>
      </c>
      <c r="G200" s="47"/>
      <c r="H200" s="95" t="s">
        <v>34</v>
      </c>
      <c r="I200" s="95" t="s">
        <v>34</v>
      </c>
      <c r="J200" s="96" t="s">
        <v>1246</v>
      </c>
      <c r="K200" s="47"/>
      <c r="L200" s="82"/>
      <c r="M200" s="82"/>
      <c r="N200" s="82"/>
      <c r="O200" s="82"/>
      <c r="P200" s="82"/>
      <c r="Q200" s="82"/>
      <c r="R200" s="82"/>
      <c r="S200" s="82"/>
      <c r="T200" s="82"/>
      <c r="U200" s="82"/>
      <c r="V200" s="82"/>
      <c r="W200" s="82"/>
      <c r="X200" s="82"/>
      <c r="Y200" s="82"/>
      <c r="Z200" s="82"/>
    </row>
    <row r="201" spans="1:28" ht="12.75" customHeight="1">
      <c r="A201" s="231" t="s">
        <v>424</v>
      </c>
      <c r="B201" s="47" t="s">
        <v>162</v>
      </c>
      <c r="C201" s="47"/>
      <c r="D201" s="95">
        <v>0</v>
      </c>
      <c r="E201" s="95" t="s">
        <v>33</v>
      </c>
      <c r="F201" s="95" t="s">
        <v>33</v>
      </c>
      <c r="G201" s="47"/>
      <c r="H201" s="95" t="s">
        <v>34</v>
      </c>
      <c r="I201" s="95" t="s">
        <v>34</v>
      </c>
      <c r="J201" s="96" t="s">
        <v>1246</v>
      </c>
      <c r="K201" s="47"/>
      <c r="L201" s="82"/>
      <c r="M201" s="82"/>
      <c r="N201" s="82"/>
      <c r="O201" s="82"/>
      <c r="P201" s="82"/>
      <c r="Q201" s="82"/>
      <c r="R201" s="82"/>
      <c r="S201" s="82"/>
      <c r="T201" s="82"/>
      <c r="U201" s="82"/>
      <c r="V201" s="82"/>
      <c r="W201" s="82"/>
      <c r="X201" s="82"/>
      <c r="Y201" s="82"/>
      <c r="Z201" s="82"/>
    </row>
    <row r="202" spans="1:28" ht="12.75" customHeight="1">
      <c r="A202" s="231" t="s">
        <v>424</v>
      </c>
      <c r="B202" s="47" t="s">
        <v>235</v>
      </c>
      <c r="C202" s="47"/>
      <c r="D202" s="95">
        <v>0</v>
      </c>
      <c r="E202" s="95" t="s">
        <v>34</v>
      </c>
      <c r="F202" s="95" t="s">
        <v>34</v>
      </c>
      <c r="G202" s="47" t="s">
        <v>1255</v>
      </c>
      <c r="H202" s="95" t="s">
        <v>34</v>
      </c>
      <c r="I202" s="95" t="s">
        <v>34</v>
      </c>
      <c r="J202" s="96" t="s">
        <v>1246</v>
      </c>
      <c r="K202" s="47"/>
      <c r="L202" s="82"/>
      <c r="M202" s="82"/>
      <c r="N202" s="82"/>
      <c r="O202" s="82"/>
      <c r="P202" s="82"/>
      <c r="Q202" s="82"/>
      <c r="R202" s="82"/>
      <c r="S202" s="82"/>
      <c r="T202" s="82"/>
      <c r="U202" s="82"/>
      <c r="V202" s="82"/>
      <c r="W202" s="82"/>
      <c r="X202" s="82"/>
      <c r="Y202" s="82"/>
      <c r="Z202" s="82"/>
    </row>
    <row r="203" spans="1:28" ht="12.75" customHeight="1">
      <c r="A203" s="231" t="s">
        <v>424</v>
      </c>
      <c r="B203" s="47" t="s">
        <v>149</v>
      </c>
      <c r="C203" s="47"/>
      <c r="D203" s="95">
        <v>0</v>
      </c>
      <c r="E203" s="95" t="s">
        <v>34</v>
      </c>
      <c r="F203" s="95" t="s">
        <v>44</v>
      </c>
      <c r="G203" s="47" t="s">
        <v>229</v>
      </c>
      <c r="H203" s="95" t="s">
        <v>34</v>
      </c>
      <c r="I203" s="95" t="s">
        <v>34</v>
      </c>
      <c r="J203" s="96" t="s">
        <v>1246</v>
      </c>
      <c r="K203" s="47"/>
      <c r="L203" s="82"/>
      <c r="M203" s="82"/>
      <c r="N203" s="82"/>
      <c r="O203" s="82"/>
      <c r="P203" s="82"/>
      <c r="Q203" s="82"/>
      <c r="R203" s="82"/>
      <c r="S203" s="82"/>
      <c r="T203" s="82"/>
      <c r="U203" s="82"/>
      <c r="V203" s="82"/>
      <c r="W203" s="82"/>
      <c r="X203" s="82"/>
      <c r="Y203" s="82"/>
      <c r="Z203" s="82"/>
    </row>
    <row r="204" spans="1:28" ht="12.75" customHeight="1">
      <c r="A204" s="231" t="s">
        <v>424</v>
      </c>
      <c r="B204" s="47" t="s">
        <v>374</v>
      </c>
      <c r="C204" s="47"/>
      <c r="D204" s="95">
        <v>0</v>
      </c>
      <c r="E204" s="95" t="s">
        <v>33</v>
      </c>
      <c r="F204" s="95" t="s">
        <v>33</v>
      </c>
      <c r="G204" s="47" t="s">
        <v>1259</v>
      </c>
      <c r="H204" s="95" t="s">
        <v>34</v>
      </c>
      <c r="I204" s="95" t="s">
        <v>34</v>
      </c>
      <c r="J204" s="96" t="s">
        <v>1246</v>
      </c>
      <c r="K204" s="47"/>
      <c r="L204" s="82"/>
      <c r="M204" s="82"/>
      <c r="N204" s="82"/>
      <c r="O204" s="82"/>
      <c r="P204" s="82"/>
      <c r="Q204" s="82"/>
      <c r="R204" s="82"/>
      <c r="S204" s="82"/>
      <c r="T204" s="82"/>
      <c r="U204" s="82"/>
      <c r="V204" s="82"/>
      <c r="W204" s="82"/>
      <c r="X204" s="82"/>
      <c r="Y204" s="82"/>
      <c r="Z204" s="82"/>
    </row>
    <row r="205" spans="1:28" ht="12.75" customHeight="1">
      <c r="A205" s="231" t="s">
        <v>424</v>
      </c>
      <c r="B205" s="47" t="s">
        <v>814</v>
      </c>
      <c r="C205" s="47"/>
      <c r="D205" s="95">
        <v>0</v>
      </c>
      <c r="E205" s="95" t="s">
        <v>33</v>
      </c>
      <c r="F205" s="95" t="s">
        <v>33</v>
      </c>
      <c r="G205" s="47"/>
      <c r="H205" s="95" t="s">
        <v>34</v>
      </c>
      <c r="I205" s="95" t="s">
        <v>34</v>
      </c>
      <c r="J205" s="96" t="s">
        <v>1246</v>
      </c>
      <c r="K205" s="47"/>
      <c r="L205" s="82"/>
      <c r="M205" s="82"/>
      <c r="N205" s="82"/>
      <c r="O205" s="82"/>
      <c r="P205" s="82"/>
      <c r="Q205" s="82"/>
      <c r="R205" s="82"/>
      <c r="S205" s="82"/>
      <c r="T205" s="82"/>
      <c r="U205" s="82"/>
      <c r="V205" s="82"/>
      <c r="W205" s="82"/>
      <c r="X205" s="82"/>
      <c r="Y205" s="82"/>
      <c r="Z205" s="82"/>
    </row>
    <row r="206" spans="1:28" ht="12.75" customHeight="1">
      <c r="A206" s="231" t="s">
        <v>424</v>
      </c>
      <c r="B206" s="47" t="s">
        <v>817</v>
      </c>
      <c r="C206" s="47"/>
      <c r="D206" s="95">
        <v>0</v>
      </c>
      <c r="E206" s="95" t="s">
        <v>33</v>
      </c>
      <c r="F206" s="95" t="s">
        <v>33</v>
      </c>
      <c r="G206" s="47"/>
      <c r="H206" s="95" t="s">
        <v>34</v>
      </c>
      <c r="I206" s="95" t="s">
        <v>34</v>
      </c>
      <c r="J206" s="96" t="s">
        <v>1246</v>
      </c>
      <c r="K206" s="47"/>
      <c r="L206" s="82"/>
      <c r="M206" s="82"/>
      <c r="N206" s="82"/>
      <c r="O206" s="82"/>
      <c r="P206" s="82"/>
      <c r="Q206" s="82"/>
      <c r="R206" s="82"/>
      <c r="S206" s="82"/>
      <c r="T206" s="82"/>
      <c r="U206" s="82"/>
      <c r="V206" s="82"/>
      <c r="W206" s="82"/>
      <c r="X206" s="82"/>
      <c r="Y206" s="82"/>
      <c r="Z206" s="82"/>
    </row>
    <row r="207" spans="1:28" ht="12.75" customHeight="1">
      <c r="A207" s="231" t="s">
        <v>424</v>
      </c>
      <c r="B207" s="47" t="s">
        <v>818</v>
      </c>
      <c r="C207" s="47"/>
      <c r="D207" s="95">
        <v>0</v>
      </c>
      <c r="E207" s="95" t="s">
        <v>34</v>
      </c>
      <c r="F207" s="95" t="s">
        <v>34</v>
      </c>
      <c r="G207" s="96" t="s">
        <v>1248</v>
      </c>
      <c r="H207" s="95" t="s">
        <v>34</v>
      </c>
      <c r="I207" s="95" t="s">
        <v>34</v>
      </c>
      <c r="J207" s="96" t="s">
        <v>1246</v>
      </c>
      <c r="K207" s="47"/>
      <c r="L207" s="82"/>
      <c r="M207" s="82"/>
      <c r="N207" s="82"/>
      <c r="O207" s="82"/>
      <c r="P207" s="82"/>
      <c r="Q207" s="82"/>
      <c r="R207" s="82"/>
      <c r="S207" s="82"/>
      <c r="T207" s="82"/>
      <c r="U207" s="82"/>
      <c r="V207" s="82"/>
      <c r="W207" s="82"/>
      <c r="X207" s="82"/>
      <c r="Y207" s="82"/>
      <c r="Z207" s="82"/>
    </row>
    <row r="208" spans="1:28" ht="12.75" customHeight="1">
      <c r="A208" s="231" t="s">
        <v>424</v>
      </c>
      <c r="B208" s="47" t="s">
        <v>821</v>
      </c>
      <c r="C208" s="47"/>
      <c r="D208" s="95">
        <v>0</v>
      </c>
      <c r="E208" s="95" t="s">
        <v>34</v>
      </c>
      <c r="F208" s="95" t="s">
        <v>34</v>
      </c>
      <c r="G208" s="47" t="s">
        <v>229</v>
      </c>
      <c r="H208" s="95" t="s">
        <v>34</v>
      </c>
      <c r="I208" s="95" t="s">
        <v>34</v>
      </c>
      <c r="J208" s="96" t="s">
        <v>1246</v>
      </c>
      <c r="K208" s="47"/>
      <c r="L208" s="82"/>
      <c r="M208" s="82"/>
      <c r="N208" s="82"/>
      <c r="O208" s="82"/>
      <c r="P208" s="82"/>
      <c r="Q208" s="82"/>
      <c r="R208" s="82"/>
      <c r="S208" s="82"/>
      <c r="T208" s="82"/>
      <c r="U208" s="82"/>
      <c r="V208" s="82"/>
      <c r="W208" s="82"/>
      <c r="X208" s="82"/>
      <c r="Y208" s="82"/>
      <c r="Z208" s="82"/>
    </row>
    <row r="209" spans="1:28" ht="12.75" customHeight="1">
      <c r="A209" s="236" t="s">
        <v>424</v>
      </c>
      <c r="B209" s="47" t="s">
        <v>825</v>
      </c>
      <c r="C209" s="47"/>
      <c r="D209" s="95">
        <v>0</v>
      </c>
      <c r="E209" s="95" t="s">
        <v>34</v>
      </c>
      <c r="F209" s="95" t="s">
        <v>44</v>
      </c>
      <c r="G209" s="96" t="s">
        <v>1248</v>
      </c>
      <c r="H209" s="110" t="s">
        <v>34</v>
      </c>
      <c r="I209" s="110" t="s">
        <v>34</v>
      </c>
      <c r="J209" s="102" t="s">
        <v>1246</v>
      </c>
      <c r="K209" s="47"/>
      <c r="L209" s="82"/>
      <c r="M209" s="82"/>
      <c r="N209" s="82"/>
      <c r="O209" s="82"/>
      <c r="P209" s="82"/>
      <c r="Q209" s="82"/>
      <c r="R209" s="82"/>
      <c r="S209" s="82"/>
      <c r="T209" s="82"/>
      <c r="U209" s="82"/>
      <c r="V209" s="82"/>
      <c r="W209" s="82"/>
      <c r="X209" s="82"/>
      <c r="Y209" s="82"/>
      <c r="Z209" s="82"/>
    </row>
    <row r="210" spans="1:28" ht="12.75" customHeight="1">
      <c r="A210" s="187" t="s">
        <v>471</v>
      </c>
      <c r="B210" s="103" t="s">
        <v>771</v>
      </c>
      <c r="C210" s="103"/>
      <c r="D210" s="105">
        <v>0</v>
      </c>
      <c r="E210" s="105" t="s">
        <v>33</v>
      </c>
      <c r="F210" s="105" t="s">
        <v>33</v>
      </c>
      <c r="G210" s="103"/>
      <c r="H210" s="95" t="s">
        <v>34</v>
      </c>
      <c r="I210" s="95" t="s">
        <v>34</v>
      </c>
      <c r="J210" s="96" t="s">
        <v>1267</v>
      </c>
      <c r="K210" s="103"/>
      <c r="L210" s="104"/>
      <c r="M210" s="104"/>
      <c r="N210" s="104"/>
      <c r="O210" s="104"/>
      <c r="P210" s="104"/>
      <c r="Q210" s="104"/>
      <c r="R210" s="104"/>
      <c r="S210" s="104"/>
      <c r="T210" s="104"/>
      <c r="U210" s="104"/>
      <c r="V210" s="104"/>
      <c r="W210" s="104"/>
      <c r="X210" s="104"/>
      <c r="Y210" s="104"/>
      <c r="Z210" s="104"/>
      <c r="AA210" s="23"/>
      <c r="AB210" s="23"/>
    </row>
    <row r="211" spans="1:28" ht="12.75" customHeight="1">
      <c r="A211" s="187" t="s">
        <v>471</v>
      </c>
      <c r="B211" s="47" t="s">
        <v>780</v>
      </c>
      <c r="C211" s="47"/>
      <c r="D211" s="95">
        <v>0</v>
      </c>
      <c r="E211" s="95" t="s">
        <v>33</v>
      </c>
      <c r="F211" s="95" t="s">
        <v>33</v>
      </c>
      <c r="G211" s="47"/>
      <c r="H211" s="95" t="s">
        <v>34</v>
      </c>
      <c r="I211" s="95" t="s">
        <v>34</v>
      </c>
      <c r="J211" s="96" t="s">
        <v>1267</v>
      </c>
      <c r="K211" s="47"/>
      <c r="L211" s="82"/>
      <c r="M211" s="82"/>
      <c r="N211" s="82"/>
      <c r="O211" s="82"/>
      <c r="P211" s="82"/>
      <c r="Q211" s="82"/>
      <c r="R211" s="82"/>
      <c r="S211" s="82"/>
      <c r="T211" s="82"/>
      <c r="U211" s="82"/>
      <c r="V211" s="82"/>
      <c r="W211" s="82"/>
      <c r="X211" s="82"/>
      <c r="Y211" s="82"/>
      <c r="Z211" s="82"/>
    </row>
    <row r="212" spans="1:28" ht="12.75" customHeight="1">
      <c r="A212" s="187" t="s">
        <v>471</v>
      </c>
      <c r="B212" s="47" t="s">
        <v>2315</v>
      </c>
      <c r="C212" s="47"/>
      <c r="D212" s="95">
        <v>0</v>
      </c>
      <c r="E212" s="95" t="s">
        <v>34</v>
      </c>
      <c r="F212" s="95" t="s">
        <v>44</v>
      </c>
      <c r="G212" s="47" t="s">
        <v>1272</v>
      </c>
      <c r="H212" s="95" t="s">
        <v>34</v>
      </c>
      <c r="I212" s="95" t="s">
        <v>34</v>
      </c>
      <c r="J212" s="96" t="s">
        <v>1267</v>
      </c>
      <c r="K212" s="47"/>
      <c r="L212" s="82"/>
      <c r="M212" s="82"/>
      <c r="N212" s="82"/>
      <c r="O212" s="82"/>
      <c r="P212" s="82"/>
      <c r="Q212" s="82"/>
      <c r="R212" s="82"/>
      <c r="S212" s="82"/>
      <c r="T212" s="82"/>
      <c r="U212" s="82"/>
      <c r="V212" s="82"/>
      <c r="W212" s="82"/>
      <c r="X212" s="82"/>
      <c r="Y212" s="82"/>
      <c r="Z212" s="82"/>
    </row>
    <row r="213" spans="1:28" ht="12.75" customHeight="1">
      <c r="A213" s="187" t="s">
        <v>471</v>
      </c>
      <c r="B213" s="47" t="s">
        <v>788</v>
      </c>
      <c r="C213" s="47"/>
      <c r="D213" s="95">
        <v>0</v>
      </c>
      <c r="E213" s="95" t="s">
        <v>44</v>
      </c>
      <c r="F213" s="95" t="s">
        <v>44</v>
      </c>
      <c r="G213" s="47" t="s">
        <v>1274</v>
      </c>
      <c r="H213" s="95" t="s">
        <v>34</v>
      </c>
      <c r="I213" s="95" t="s">
        <v>34</v>
      </c>
      <c r="J213" s="96" t="s">
        <v>1267</v>
      </c>
      <c r="K213" s="47"/>
      <c r="L213" s="82"/>
      <c r="M213" s="82"/>
      <c r="N213" s="82"/>
      <c r="O213" s="82"/>
      <c r="P213" s="82"/>
      <c r="Q213" s="82"/>
      <c r="R213" s="82"/>
      <c r="S213" s="82"/>
      <c r="T213" s="82"/>
      <c r="U213" s="82"/>
      <c r="V213" s="82"/>
      <c r="W213" s="82"/>
      <c r="X213" s="82"/>
      <c r="Y213" s="82"/>
      <c r="Z213" s="82"/>
    </row>
    <row r="214" spans="1:28" ht="12.75" customHeight="1">
      <c r="A214" s="187" t="s">
        <v>471</v>
      </c>
      <c r="B214" s="47" t="s">
        <v>793</v>
      </c>
      <c r="C214" s="47"/>
      <c r="D214" s="95">
        <v>0</v>
      </c>
      <c r="E214" s="95" t="s">
        <v>33</v>
      </c>
      <c r="F214" s="95" t="s">
        <v>33</v>
      </c>
      <c r="G214" s="96" t="s">
        <v>1275</v>
      </c>
      <c r="H214" s="95" t="s">
        <v>34</v>
      </c>
      <c r="I214" s="95" t="s">
        <v>34</v>
      </c>
      <c r="J214" s="96" t="s">
        <v>1267</v>
      </c>
      <c r="K214" s="47" t="s">
        <v>1277</v>
      </c>
      <c r="L214" s="82"/>
      <c r="M214" s="82"/>
      <c r="N214" s="82"/>
      <c r="O214" s="82"/>
      <c r="P214" s="82"/>
      <c r="Q214" s="82"/>
      <c r="R214" s="82"/>
      <c r="S214" s="82"/>
      <c r="T214" s="82"/>
      <c r="U214" s="82"/>
      <c r="V214" s="82"/>
      <c r="W214" s="82"/>
      <c r="X214" s="82"/>
      <c r="Y214" s="82"/>
      <c r="Z214" s="82"/>
    </row>
    <row r="215" spans="1:28" ht="12.75" customHeight="1">
      <c r="A215" s="187" t="s">
        <v>471</v>
      </c>
      <c r="B215" s="47" t="s">
        <v>796</v>
      </c>
      <c r="C215" s="47"/>
      <c r="D215" s="95">
        <v>0</v>
      </c>
      <c r="E215" s="95" t="s">
        <v>34</v>
      </c>
      <c r="F215" s="95" t="s">
        <v>34</v>
      </c>
      <c r="G215" s="96" t="s">
        <v>1279</v>
      </c>
      <c r="H215" s="95" t="s">
        <v>34</v>
      </c>
      <c r="I215" s="95" t="s">
        <v>34</v>
      </c>
      <c r="J215" s="96" t="s">
        <v>1267</v>
      </c>
      <c r="K215" s="47" t="s">
        <v>1000</v>
      </c>
      <c r="L215" s="82"/>
      <c r="M215" s="82"/>
      <c r="N215" s="82"/>
      <c r="O215" s="82"/>
      <c r="P215" s="82"/>
      <c r="Q215" s="82"/>
      <c r="R215" s="82"/>
      <c r="S215" s="82"/>
      <c r="T215" s="82"/>
      <c r="U215" s="82"/>
      <c r="V215" s="82"/>
      <c r="W215" s="82"/>
      <c r="X215" s="82"/>
      <c r="Y215" s="82"/>
      <c r="Z215" s="82"/>
    </row>
    <row r="216" spans="1:28" ht="12.75" customHeight="1">
      <c r="A216" s="187" t="s">
        <v>471</v>
      </c>
      <c r="B216" s="47" t="s">
        <v>446</v>
      </c>
      <c r="C216" s="47"/>
      <c r="D216" s="95">
        <v>0</v>
      </c>
      <c r="E216" s="95" t="s">
        <v>33</v>
      </c>
      <c r="F216" s="95" t="s">
        <v>33</v>
      </c>
      <c r="G216" s="47"/>
      <c r="H216" s="95" t="s">
        <v>34</v>
      </c>
      <c r="I216" s="95" t="s">
        <v>34</v>
      </c>
      <c r="J216" s="96" t="s">
        <v>1267</v>
      </c>
      <c r="K216" s="47"/>
      <c r="L216" s="82"/>
      <c r="M216" s="82"/>
      <c r="N216" s="82"/>
      <c r="O216" s="82"/>
      <c r="P216" s="82"/>
      <c r="Q216" s="82"/>
      <c r="R216" s="82"/>
      <c r="S216" s="82"/>
      <c r="T216" s="82"/>
      <c r="U216" s="82"/>
      <c r="V216" s="82"/>
      <c r="W216" s="82"/>
      <c r="X216" s="82"/>
      <c r="Y216" s="82"/>
      <c r="Z216" s="82"/>
    </row>
    <row r="217" spans="1:28" ht="12.75" customHeight="1">
      <c r="A217" s="187" t="s">
        <v>471</v>
      </c>
      <c r="B217" s="47" t="s">
        <v>162</v>
      </c>
      <c r="C217" s="47"/>
      <c r="D217" s="95">
        <v>0</v>
      </c>
      <c r="E217" s="95" t="s">
        <v>34</v>
      </c>
      <c r="F217" s="95" t="s">
        <v>34</v>
      </c>
      <c r="G217" s="47" t="s">
        <v>1283</v>
      </c>
      <c r="H217" s="95" t="s">
        <v>34</v>
      </c>
      <c r="I217" s="95" t="s">
        <v>34</v>
      </c>
      <c r="J217" s="96" t="s">
        <v>1267</v>
      </c>
      <c r="K217" s="47"/>
      <c r="L217" s="82"/>
      <c r="M217" s="82"/>
      <c r="N217" s="82"/>
      <c r="O217" s="82"/>
      <c r="P217" s="82"/>
      <c r="Q217" s="82"/>
      <c r="R217" s="82"/>
      <c r="S217" s="82"/>
      <c r="T217" s="82"/>
      <c r="U217" s="82"/>
      <c r="V217" s="82"/>
      <c r="W217" s="82"/>
      <c r="X217" s="82"/>
      <c r="Y217" s="82"/>
      <c r="Z217" s="82"/>
    </row>
    <row r="218" spans="1:28" ht="12.75" customHeight="1">
      <c r="A218" s="187" t="s">
        <v>471</v>
      </c>
      <c r="B218" s="47" t="s">
        <v>235</v>
      </c>
      <c r="C218" s="47"/>
      <c r="D218" s="95">
        <v>0</v>
      </c>
      <c r="E218" s="95" t="s">
        <v>34</v>
      </c>
      <c r="F218" s="95" t="s">
        <v>44</v>
      </c>
      <c r="G218" s="96" t="s">
        <v>1285</v>
      </c>
      <c r="H218" s="95" t="s">
        <v>34</v>
      </c>
      <c r="I218" s="95" t="s">
        <v>34</v>
      </c>
      <c r="J218" s="96" t="s">
        <v>1267</v>
      </c>
      <c r="K218" s="47"/>
      <c r="L218" s="82"/>
      <c r="M218" s="82"/>
      <c r="N218" s="82"/>
      <c r="O218" s="82"/>
      <c r="P218" s="82"/>
      <c r="Q218" s="82"/>
      <c r="R218" s="82"/>
      <c r="S218" s="82"/>
      <c r="T218" s="82"/>
      <c r="U218" s="82"/>
      <c r="V218" s="82"/>
      <c r="W218" s="82"/>
      <c r="X218" s="82"/>
      <c r="Y218" s="82"/>
      <c r="Z218" s="82"/>
    </row>
    <row r="219" spans="1:28" ht="12.75" customHeight="1">
      <c r="A219" s="187" t="s">
        <v>471</v>
      </c>
      <c r="B219" s="47" t="s">
        <v>374</v>
      </c>
      <c r="C219" s="47"/>
      <c r="D219" s="95">
        <v>0</v>
      </c>
      <c r="E219" s="95" t="s">
        <v>34</v>
      </c>
      <c r="F219" s="95" t="s">
        <v>34</v>
      </c>
      <c r="G219" s="47" t="s">
        <v>1287</v>
      </c>
      <c r="H219" s="95" t="s">
        <v>34</v>
      </c>
      <c r="I219" s="95" t="s">
        <v>34</v>
      </c>
      <c r="J219" s="96" t="s">
        <v>1267</v>
      </c>
      <c r="K219" s="47"/>
      <c r="L219" s="82"/>
      <c r="M219" s="82"/>
      <c r="N219" s="82"/>
      <c r="O219" s="82"/>
      <c r="P219" s="82"/>
      <c r="Q219" s="82"/>
      <c r="R219" s="82"/>
      <c r="S219" s="82"/>
      <c r="T219" s="82"/>
      <c r="U219" s="82"/>
      <c r="V219" s="82"/>
      <c r="W219" s="82"/>
      <c r="X219" s="82"/>
      <c r="Y219" s="82"/>
      <c r="Z219" s="82"/>
    </row>
    <row r="220" spans="1:28" ht="12.75" customHeight="1">
      <c r="A220" s="187" t="s">
        <v>471</v>
      </c>
      <c r="B220" s="47" t="s">
        <v>149</v>
      </c>
      <c r="C220" s="47"/>
      <c r="D220" s="95">
        <v>0</v>
      </c>
      <c r="E220" s="95" t="s">
        <v>34</v>
      </c>
      <c r="F220" s="95" t="s">
        <v>44</v>
      </c>
      <c r="G220" s="47" t="s">
        <v>1288</v>
      </c>
      <c r="H220" s="95" t="s">
        <v>34</v>
      </c>
      <c r="I220" s="95" t="s">
        <v>34</v>
      </c>
      <c r="J220" s="96" t="s">
        <v>1267</v>
      </c>
      <c r="K220" s="47"/>
      <c r="L220" s="82"/>
      <c r="M220" s="82"/>
      <c r="N220" s="82"/>
      <c r="O220" s="82"/>
      <c r="P220" s="82"/>
      <c r="Q220" s="82"/>
      <c r="R220" s="82"/>
      <c r="S220" s="82"/>
      <c r="T220" s="82"/>
      <c r="U220" s="82"/>
      <c r="V220" s="82"/>
      <c r="W220" s="82"/>
      <c r="X220" s="82"/>
      <c r="Y220" s="82"/>
      <c r="Z220" s="82"/>
    </row>
    <row r="221" spans="1:28" ht="12.75" customHeight="1">
      <c r="A221" s="187" t="s">
        <v>471</v>
      </c>
      <c r="B221" s="47" t="s">
        <v>814</v>
      </c>
      <c r="C221" s="47"/>
      <c r="D221" s="95">
        <v>0</v>
      </c>
      <c r="E221" s="95" t="s">
        <v>34</v>
      </c>
      <c r="F221" s="95" t="s">
        <v>33</v>
      </c>
      <c r="G221" s="47" t="s">
        <v>1289</v>
      </c>
      <c r="H221" s="95" t="s">
        <v>34</v>
      </c>
      <c r="I221" s="95" t="s">
        <v>34</v>
      </c>
      <c r="J221" s="96" t="s">
        <v>1267</v>
      </c>
      <c r="K221" s="47"/>
      <c r="L221" s="82"/>
      <c r="M221" s="82"/>
      <c r="N221" s="82"/>
      <c r="O221" s="82"/>
      <c r="P221" s="82"/>
      <c r="Q221" s="82"/>
      <c r="R221" s="82"/>
      <c r="S221" s="82"/>
      <c r="T221" s="82"/>
      <c r="U221" s="82"/>
      <c r="V221" s="82"/>
      <c r="W221" s="82"/>
      <c r="X221" s="82"/>
      <c r="Y221" s="82"/>
      <c r="Z221" s="82"/>
    </row>
    <row r="222" spans="1:28" ht="12.75" customHeight="1">
      <c r="A222" s="187" t="s">
        <v>471</v>
      </c>
      <c r="B222" s="47" t="s">
        <v>817</v>
      </c>
      <c r="C222" s="47"/>
      <c r="D222" s="95">
        <v>0</v>
      </c>
      <c r="E222" s="95" t="s">
        <v>33</v>
      </c>
      <c r="F222" s="95" t="s">
        <v>33</v>
      </c>
      <c r="G222" s="47"/>
      <c r="H222" s="95" t="s">
        <v>34</v>
      </c>
      <c r="I222" s="95" t="s">
        <v>34</v>
      </c>
      <c r="J222" s="96" t="s">
        <v>1267</v>
      </c>
      <c r="K222" s="47"/>
      <c r="L222" s="82"/>
      <c r="M222" s="82"/>
      <c r="N222" s="82"/>
      <c r="O222" s="82"/>
      <c r="P222" s="82"/>
      <c r="Q222" s="82"/>
      <c r="R222" s="82"/>
      <c r="S222" s="82"/>
      <c r="T222" s="82"/>
      <c r="U222" s="82"/>
      <c r="V222" s="82"/>
      <c r="W222" s="82"/>
      <c r="X222" s="82"/>
      <c r="Y222" s="82"/>
      <c r="Z222" s="82"/>
    </row>
    <row r="223" spans="1:28" ht="12.75" customHeight="1">
      <c r="A223" s="187" t="s">
        <v>471</v>
      </c>
      <c r="B223" s="47" t="s">
        <v>818</v>
      </c>
      <c r="C223" s="47"/>
      <c r="D223" s="95">
        <v>0</v>
      </c>
      <c r="E223" s="95" t="s">
        <v>34</v>
      </c>
      <c r="F223" s="95" t="s">
        <v>44</v>
      </c>
      <c r="G223" s="47" t="s">
        <v>1292</v>
      </c>
      <c r="H223" s="95" t="s">
        <v>34</v>
      </c>
      <c r="I223" s="95" t="s">
        <v>34</v>
      </c>
      <c r="J223" s="96" t="s">
        <v>1267</v>
      </c>
      <c r="K223" s="47"/>
      <c r="L223" s="82"/>
      <c r="M223" s="82"/>
      <c r="N223" s="82"/>
      <c r="O223" s="82"/>
      <c r="P223" s="82"/>
      <c r="Q223" s="82"/>
      <c r="R223" s="82"/>
      <c r="S223" s="82"/>
      <c r="T223" s="82"/>
      <c r="U223" s="82"/>
      <c r="V223" s="82"/>
      <c r="W223" s="82"/>
      <c r="X223" s="82"/>
      <c r="Y223" s="82"/>
      <c r="Z223" s="82"/>
    </row>
    <row r="224" spans="1:28" ht="12.75" customHeight="1">
      <c r="A224" s="187" t="s">
        <v>471</v>
      </c>
      <c r="B224" s="47" t="s">
        <v>821</v>
      </c>
      <c r="C224" s="47" t="s">
        <v>735</v>
      </c>
      <c r="D224" s="95">
        <v>1</v>
      </c>
      <c r="E224" s="95" t="s">
        <v>34</v>
      </c>
      <c r="F224" s="95" t="s">
        <v>44</v>
      </c>
      <c r="G224" s="96" t="s">
        <v>1285</v>
      </c>
      <c r="H224" s="95" t="s">
        <v>34</v>
      </c>
      <c r="I224" s="95" t="s">
        <v>34</v>
      </c>
      <c r="J224" s="96" t="s">
        <v>1267</v>
      </c>
      <c r="K224" s="47"/>
      <c r="L224" s="82"/>
      <c r="M224" s="82"/>
      <c r="N224" s="82"/>
      <c r="O224" s="82"/>
      <c r="P224" s="82"/>
      <c r="Q224" s="82"/>
      <c r="R224" s="82"/>
      <c r="S224" s="82"/>
      <c r="T224" s="82"/>
      <c r="U224" s="82"/>
      <c r="V224" s="82"/>
      <c r="W224" s="82"/>
      <c r="X224" s="82"/>
      <c r="Y224" s="82"/>
      <c r="Z224" s="82"/>
    </row>
    <row r="225" spans="1:28" ht="12.75" customHeight="1">
      <c r="A225" s="232" t="s">
        <v>471</v>
      </c>
      <c r="B225" s="108" t="s">
        <v>825</v>
      </c>
      <c r="C225" s="108"/>
      <c r="D225" s="110">
        <v>0</v>
      </c>
      <c r="E225" s="110" t="s">
        <v>33</v>
      </c>
      <c r="F225" s="110" t="s">
        <v>33</v>
      </c>
      <c r="G225" s="108"/>
      <c r="H225" s="110" t="s">
        <v>34</v>
      </c>
      <c r="I225" s="110" t="s">
        <v>34</v>
      </c>
      <c r="J225" s="102" t="s">
        <v>1267</v>
      </c>
      <c r="K225" s="108"/>
      <c r="L225" s="109"/>
      <c r="M225" s="109"/>
      <c r="N225" s="109"/>
      <c r="O225" s="109"/>
      <c r="P225" s="109"/>
      <c r="Q225" s="109"/>
      <c r="R225" s="109"/>
      <c r="S225" s="109"/>
      <c r="T225" s="109"/>
      <c r="U225" s="109"/>
      <c r="V225" s="109"/>
      <c r="W225" s="109"/>
      <c r="X225" s="109"/>
      <c r="Y225" s="109"/>
      <c r="Z225" s="109"/>
      <c r="AA225" s="24"/>
      <c r="AB225" s="24"/>
    </row>
    <row r="226" spans="1:28" ht="12.75" customHeight="1">
      <c r="A226" s="187" t="s">
        <v>476</v>
      </c>
      <c r="B226" s="47" t="s">
        <v>771</v>
      </c>
      <c r="C226" s="47"/>
      <c r="D226" s="95">
        <v>0</v>
      </c>
      <c r="E226" s="95" t="s">
        <v>34</v>
      </c>
      <c r="F226" s="95" t="s">
        <v>34</v>
      </c>
      <c r="G226" s="96" t="s">
        <v>1295</v>
      </c>
      <c r="H226" s="95" t="s">
        <v>34</v>
      </c>
      <c r="I226" s="95" t="s">
        <v>34</v>
      </c>
      <c r="J226" s="96" t="s">
        <v>1297</v>
      </c>
      <c r="K226" s="47"/>
      <c r="L226" s="82"/>
      <c r="M226" s="82"/>
      <c r="N226" s="82"/>
      <c r="O226" s="82"/>
      <c r="P226" s="82"/>
      <c r="Q226" s="82"/>
      <c r="R226" s="82"/>
      <c r="S226" s="82"/>
      <c r="T226" s="82"/>
      <c r="U226" s="82"/>
      <c r="V226" s="82"/>
      <c r="W226" s="82"/>
      <c r="X226" s="82"/>
      <c r="Y226" s="82"/>
      <c r="Z226" s="82"/>
    </row>
    <row r="227" spans="1:28" ht="12.75" customHeight="1">
      <c r="A227" s="187" t="s">
        <v>476</v>
      </c>
      <c r="B227" s="47" t="s">
        <v>780</v>
      </c>
      <c r="C227" s="47"/>
      <c r="D227" s="95">
        <v>0</v>
      </c>
      <c r="E227" s="95" t="s">
        <v>34</v>
      </c>
      <c r="F227" s="95" t="s">
        <v>34</v>
      </c>
      <c r="G227" s="96" t="s">
        <v>1295</v>
      </c>
      <c r="H227" s="95" t="s">
        <v>34</v>
      </c>
      <c r="I227" s="95" t="s">
        <v>34</v>
      </c>
      <c r="J227" s="96" t="s">
        <v>1297</v>
      </c>
      <c r="K227" s="47"/>
      <c r="L227" s="82"/>
      <c r="M227" s="82"/>
      <c r="N227" s="82"/>
      <c r="O227" s="82"/>
      <c r="P227" s="82"/>
      <c r="Q227" s="82"/>
      <c r="R227" s="82"/>
      <c r="S227" s="82"/>
      <c r="T227" s="82"/>
      <c r="U227" s="82"/>
      <c r="V227" s="82"/>
      <c r="W227" s="82"/>
      <c r="X227" s="82"/>
      <c r="Y227" s="82"/>
      <c r="Z227" s="82"/>
    </row>
    <row r="228" spans="1:28" ht="12.75" customHeight="1">
      <c r="A228" s="187" t="s">
        <v>476</v>
      </c>
      <c r="B228" s="47" t="s">
        <v>2315</v>
      </c>
      <c r="C228" s="47"/>
      <c r="D228" s="95">
        <v>0</v>
      </c>
      <c r="E228" s="95" t="s">
        <v>33</v>
      </c>
      <c r="F228" s="95" t="s">
        <v>33</v>
      </c>
      <c r="G228" s="96" t="s">
        <v>1295</v>
      </c>
      <c r="H228" s="95" t="s">
        <v>34</v>
      </c>
      <c r="I228" s="95" t="s">
        <v>34</v>
      </c>
      <c r="J228" s="96" t="s">
        <v>1297</v>
      </c>
      <c r="K228" s="47"/>
      <c r="L228" s="82"/>
      <c r="M228" s="82"/>
      <c r="N228" s="82"/>
      <c r="O228" s="82"/>
      <c r="P228" s="82"/>
      <c r="Q228" s="82"/>
      <c r="R228" s="82"/>
      <c r="S228" s="82"/>
      <c r="T228" s="82"/>
      <c r="U228" s="82"/>
      <c r="V228" s="82"/>
      <c r="W228" s="82"/>
      <c r="X228" s="82"/>
      <c r="Y228" s="82"/>
      <c r="Z228" s="82"/>
    </row>
    <row r="229" spans="1:28" ht="12.75" customHeight="1">
      <c r="A229" s="187" t="s">
        <v>476</v>
      </c>
      <c r="B229" s="47" t="s">
        <v>788</v>
      </c>
      <c r="C229" s="47"/>
      <c r="D229" s="95">
        <v>0</v>
      </c>
      <c r="E229" s="95" t="s">
        <v>34</v>
      </c>
      <c r="F229" s="95" t="s">
        <v>34</v>
      </c>
      <c r="G229" s="47" t="s">
        <v>1299</v>
      </c>
      <c r="H229" s="95" t="s">
        <v>34</v>
      </c>
      <c r="I229" s="95" t="s">
        <v>34</v>
      </c>
      <c r="J229" s="96" t="s">
        <v>1297</v>
      </c>
      <c r="K229" s="47"/>
      <c r="L229" s="82"/>
      <c r="M229" s="82"/>
      <c r="N229" s="82"/>
      <c r="O229" s="82"/>
      <c r="P229" s="82"/>
      <c r="Q229" s="82"/>
      <c r="R229" s="82"/>
      <c r="S229" s="82"/>
      <c r="T229" s="82"/>
      <c r="U229" s="82"/>
      <c r="V229" s="82"/>
      <c r="W229" s="82"/>
      <c r="X229" s="82"/>
      <c r="Y229" s="82"/>
      <c r="Z229" s="82"/>
    </row>
    <row r="230" spans="1:28" ht="12.75" customHeight="1">
      <c r="A230" s="187" t="s">
        <v>476</v>
      </c>
      <c r="B230" s="47" t="s">
        <v>793</v>
      </c>
      <c r="C230" s="47"/>
      <c r="D230" s="95">
        <v>0</v>
      </c>
      <c r="E230" s="95" t="s">
        <v>33</v>
      </c>
      <c r="F230" s="95" t="s">
        <v>33</v>
      </c>
      <c r="G230" s="47"/>
      <c r="H230" s="95" t="s">
        <v>34</v>
      </c>
      <c r="I230" s="95" t="s">
        <v>34</v>
      </c>
      <c r="J230" s="96" t="s">
        <v>1297</v>
      </c>
      <c r="K230" s="47"/>
      <c r="L230" s="82"/>
      <c r="M230" s="82"/>
      <c r="N230" s="82"/>
      <c r="O230" s="82"/>
      <c r="P230" s="82"/>
      <c r="Q230" s="82"/>
      <c r="R230" s="82"/>
      <c r="S230" s="82"/>
      <c r="T230" s="82"/>
      <c r="U230" s="82"/>
      <c r="V230" s="82"/>
      <c r="W230" s="82"/>
      <c r="X230" s="82"/>
      <c r="Y230" s="82"/>
      <c r="Z230" s="82"/>
    </row>
    <row r="231" spans="1:28" ht="12.75" customHeight="1">
      <c r="A231" s="187" t="s">
        <v>476</v>
      </c>
      <c r="B231" s="47" t="s">
        <v>796</v>
      </c>
      <c r="C231" s="47"/>
      <c r="D231" s="95">
        <v>0</v>
      </c>
      <c r="E231" s="95" t="s">
        <v>33</v>
      </c>
      <c r="F231" s="95" t="s">
        <v>33</v>
      </c>
      <c r="G231" s="47"/>
      <c r="H231" s="95" t="s">
        <v>34</v>
      </c>
      <c r="I231" s="95" t="s">
        <v>34</v>
      </c>
      <c r="J231" s="96" t="s">
        <v>1297</v>
      </c>
      <c r="K231" s="47"/>
      <c r="L231" s="82"/>
      <c r="M231" s="82"/>
      <c r="N231" s="82"/>
      <c r="O231" s="82"/>
      <c r="P231" s="82"/>
      <c r="Q231" s="82"/>
      <c r="R231" s="82"/>
      <c r="S231" s="82"/>
      <c r="T231" s="82"/>
      <c r="U231" s="82"/>
      <c r="V231" s="82"/>
      <c r="W231" s="82"/>
      <c r="X231" s="82"/>
      <c r="Y231" s="82"/>
      <c r="Z231" s="82"/>
    </row>
    <row r="232" spans="1:28" ht="12.75" customHeight="1">
      <c r="A232" s="187" t="s">
        <v>476</v>
      </c>
      <c r="B232" s="47" t="s">
        <v>446</v>
      </c>
      <c r="C232" s="47"/>
      <c r="D232" s="95">
        <v>0</v>
      </c>
      <c r="E232" s="95" t="s">
        <v>33</v>
      </c>
      <c r="F232" s="95" t="s">
        <v>33</v>
      </c>
      <c r="G232" s="47"/>
      <c r="H232" s="95" t="s">
        <v>34</v>
      </c>
      <c r="I232" s="95" t="s">
        <v>34</v>
      </c>
      <c r="J232" s="96" t="s">
        <v>1297</v>
      </c>
      <c r="K232" s="47"/>
      <c r="L232" s="82"/>
      <c r="M232" s="82"/>
      <c r="N232" s="82"/>
      <c r="O232" s="82"/>
      <c r="P232" s="82"/>
      <c r="Q232" s="82"/>
      <c r="R232" s="82"/>
      <c r="S232" s="82"/>
      <c r="T232" s="82"/>
      <c r="U232" s="82"/>
      <c r="V232" s="82"/>
      <c r="W232" s="82"/>
      <c r="X232" s="82"/>
      <c r="Y232" s="82"/>
      <c r="Z232" s="82"/>
    </row>
    <row r="233" spans="1:28" ht="12.75" customHeight="1">
      <c r="A233" s="187" t="s">
        <v>476</v>
      </c>
      <c r="B233" s="47" t="s">
        <v>162</v>
      </c>
      <c r="C233" s="47"/>
      <c r="D233" s="95">
        <v>0</v>
      </c>
      <c r="E233" s="95" t="s">
        <v>34</v>
      </c>
      <c r="F233" s="95" t="s">
        <v>34</v>
      </c>
      <c r="G233" s="96" t="s">
        <v>1306</v>
      </c>
      <c r="H233" s="95" t="s">
        <v>34</v>
      </c>
      <c r="I233" s="95" t="s">
        <v>34</v>
      </c>
      <c r="J233" s="96" t="s">
        <v>1297</v>
      </c>
      <c r="K233" s="47"/>
      <c r="L233" s="82"/>
      <c r="M233" s="82"/>
      <c r="N233" s="82"/>
      <c r="O233" s="82"/>
      <c r="P233" s="82"/>
      <c r="Q233" s="82"/>
      <c r="R233" s="82"/>
      <c r="S233" s="82"/>
      <c r="T233" s="82"/>
      <c r="U233" s="82"/>
      <c r="V233" s="82"/>
      <c r="W233" s="82"/>
      <c r="X233" s="82"/>
      <c r="Y233" s="82"/>
      <c r="Z233" s="82"/>
    </row>
    <row r="234" spans="1:28" ht="12.75" customHeight="1">
      <c r="A234" s="187" t="s">
        <v>476</v>
      </c>
      <c r="B234" s="47" t="s">
        <v>235</v>
      </c>
      <c r="C234" s="47"/>
      <c r="D234" s="95">
        <v>0</v>
      </c>
      <c r="E234" s="95" t="s">
        <v>34</v>
      </c>
      <c r="F234" s="95" t="s">
        <v>33</v>
      </c>
      <c r="G234" s="96" t="s">
        <v>1310</v>
      </c>
      <c r="H234" s="95" t="s">
        <v>34</v>
      </c>
      <c r="I234" s="95" t="s">
        <v>34</v>
      </c>
      <c r="J234" s="96" t="s">
        <v>1297</v>
      </c>
      <c r="K234" s="47"/>
      <c r="L234" s="82"/>
      <c r="M234" s="82"/>
      <c r="N234" s="82"/>
      <c r="O234" s="82"/>
      <c r="P234" s="82"/>
      <c r="Q234" s="82"/>
      <c r="R234" s="82"/>
      <c r="S234" s="82"/>
      <c r="T234" s="82"/>
      <c r="U234" s="82"/>
      <c r="V234" s="82"/>
      <c r="W234" s="82"/>
      <c r="X234" s="82"/>
      <c r="Y234" s="82"/>
      <c r="Z234" s="82"/>
    </row>
    <row r="235" spans="1:28" ht="12.75" customHeight="1">
      <c r="A235" s="187" t="s">
        <v>476</v>
      </c>
      <c r="B235" s="47" t="s">
        <v>374</v>
      </c>
      <c r="C235" s="47"/>
      <c r="D235" s="95">
        <v>0</v>
      </c>
      <c r="E235" s="95" t="s">
        <v>34</v>
      </c>
      <c r="F235" s="95" t="s">
        <v>34</v>
      </c>
      <c r="G235" s="47" t="s">
        <v>229</v>
      </c>
      <c r="H235" s="95" t="s">
        <v>34</v>
      </c>
      <c r="I235" s="95" t="s">
        <v>34</v>
      </c>
      <c r="J235" s="96" t="s">
        <v>1297</v>
      </c>
      <c r="K235" s="47"/>
      <c r="L235" s="82"/>
      <c r="M235" s="82"/>
      <c r="N235" s="82"/>
      <c r="O235" s="82"/>
      <c r="P235" s="82"/>
      <c r="Q235" s="82"/>
      <c r="R235" s="82"/>
      <c r="S235" s="82"/>
      <c r="T235" s="82"/>
      <c r="U235" s="82"/>
      <c r="V235" s="82"/>
      <c r="W235" s="82"/>
      <c r="X235" s="82"/>
      <c r="Y235" s="82"/>
      <c r="Z235" s="82"/>
    </row>
    <row r="236" spans="1:28" ht="12.75" customHeight="1">
      <c r="A236" s="187" t="s">
        <v>476</v>
      </c>
      <c r="B236" s="47" t="s">
        <v>149</v>
      </c>
      <c r="C236" s="47"/>
      <c r="D236" s="95">
        <v>0</v>
      </c>
      <c r="E236" s="95" t="s">
        <v>34</v>
      </c>
      <c r="F236" s="95" t="s">
        <v>34</v>
      </c>
      <c r="G236" s="47" t="s">
        <v>229</v>
      </c>
      <c r="H236" s="95" t="s">
        <v>34</v>
      </c>
      <c r="I236" s="95" t="s">
        <v>34</v>
      </c>
      <c r="J236" s="96" t="s">
        <v>1297</v>
      </c>
      <c r="K236" s="47"/>
      <c r="L236" s="82"/>
      <c r="M236" s="82"/>
      <c r="N236" s="82"/>
      <c r="O236" s="82"/>
      <c r="P236" s="82"/>
      <c r="Q236" s="82"/>
      <c r="R236" s="82"/>
      <c r="S236" s="82"/>
      <c r="T236" s="82"/>
      <c r="U236" s="82"/>
      <c r="V236" s="82"/>
      <c r="W236" s="82"/>
      <c r="X236" s="82"/>
      <c r="Y236" s="82"/>
      <c r="Z236" s="82"/>
    </row>
    <row r="237" spans="1:28" ht="12.75" customHeight="1">
      <c r="A237" s="187" t="s">
        <v>476</v>
      </c>
      <c r="B237" s="47" t="s">
        <v>814</v>
      </c>
      <c r="C237" s="47"/>
      <c r="D237" s="95">
        <v>0</v>
      </c>
      <c r="E237" s="95" t="s">
        <v>33</v>
      </c>
      <c r="F237" s="95" t="s">
        <v>33</v>
      </c>
      <c r="G237" s="47"/>
      <c r="H237" s="95" t="s">
        <v>34</v>
      </c>
      <c r="I237" s="95" t="s">
        <v>34</v>
      </c>
      <c r="J237" s="96" t="s">
        <v>1297</v>
      </c>
      <c r="K237" s="47"/>
      <c r="L237" s="82"/>
      <c r="M237" s="82"/>
      <c r="N237" s="82"/>
      <c r="O237" s="82"/>
      <c r="P237" s="82"/>
      <c r="Q237" s="82"/>
      <c r="R237" s="82"/>
      <c r="S237" s="82"/>
      <c r="T237" s="82"/>
      <c r="U237" s="82"/>
      <c r="V237" s="82"/>
      <c r="W237" s="82"/>
      <c r="X237" s="82"/>
      <c r="Y237" s="82"/>
      <c r="Z237" s="82"/>
    </row>
    <row r="238" spans="1:28" ht="12.75" customHeight="1">
      <c r="A238" s="187" t="s">
        <v>476</v>
      </c>
      <c r="B238" s="47" t="s">
        <v>817</v>
      </c>
      <c r="C238" s="47"/>
      <c r="D238" s="95">
        <v>0</v>
      </c>
      <c r="E238" s="95" t="s">
        <v>33</v>
      </c>
      <c r="F238" s="95" t="s">
        <v>33</v>
      </c>
      <c r="G238" s="47"/>
      <c r="H238" s="95" t="s">
        <v>34</v>
      </c>
      <c r="I238" s="95" t="s">
        <v>34</v>
      </c>
      <c r="J238" s="96" t="s">
        <v>1297</v>
      </c>
      <c r="K238" s="47"/>
      <c r="L238" s="82"/>
      <c r="M238" s="82"/>
      <c r="N238" s="82"/>
      <c r="O238" s="82"/>
      <c r="P238" s="82"/>
      <c r="Q238" s="82"/>
      <c r="R238" s="82"/>
      <c r="S238" s="82"/>
      <c r="T238" s="82"/>
      <c r="U238" s="82"/>
      <c r="V238" s="82"/>
      <c r="W238" s="82"/>
      <c r="X238" s="82"/>
      <c r="Y238" s="82"/>
      <c r="Z238" s="82"/>
    </row>
    <row r="239" spans="1:28" ht="12.75" customHeight="1">
      <c r="A239" s="187" t="s">
        <v>476</v>
      </c>
      <c r="B239" s="47" t="s">
        <v>818</v>
      </c>
      <c r="C239" s="47"/>
      <c r="D239" s="95">
        <v>0</v>
      </c>
      <c r="E239" s="95" t="s">
        <v>34</v>
      </c>
      <c r="F239" s="95" t="s">
        <v>34</v>
      </c>
      <c r="G239" s="96" t="s">
        <v>1320</v>
      </c>
      <c r="H239" s="95" t="s">
        <v>34</v>
      </c>
      <c r="I239" s="95" t="s">
        <v>34</v>
      </c>
      <c r="J239" s="96" t="s">
        <v>1297</v>
      </c>
      <c r="K239" s="47"/>
      <c r="L239" s="82"/>
      <c r="M239" s="82"/>
      <c r="N239" s="82"/>
      <c r="O239" s="82"/>
      <c r="P239" s="82"/>
      <c r="Q239" s="82"/>
      <c r="R239" s="82"/>
      <c r="S239" s="82"/>
      <c r="T239" s="82"/>
      <c r="U239" s="82"/>
      <c r="V239" s="82"/>
      <c r="W239" s="82"/>
      <c r="X239" s="82"/>
      <c r="Y239" s="82"/>
      <c r="Z239" s="82"/>
    </row>
    <row r="240" spans="1:28" ht="12.75" customHeight="1">
      <c r="A240" s="187" t="s">
        <v>476</v>
      </c>
      <c r="B240" s="47" t="s">
        <v>821</v>
      </c>
      <c r="C240" s="47"/>
      <c r="D240" s="95">
        <v>0</v>
      </c>
      <c r="E240" s="95" t="s">
        <v>34</v>
      </c>
      <c r="F240" s="95" t="s">
        <v>34</v>
      </c>
      <c r="G240" s="47" t="s">
        <v>229</v>
      </c>
      <c r="H240" s="95" t="s">
        <v>34</v>
      </c>
      <c r="I240" s="95" t="s">
        <v>34</v>
      </c>
      <c r="J240" s="96" t="s">
        <v>1297</v>
      </c>
      <c r="K240" s="47"/>
      <c r="L240" s="82"/>
      <c r="M240" s="82"/>
      <c r="N240" s="82"/>
      <c r="O240" s="82"/>
      <c r="P240" s="82"/>
      <c r="Q240" s="82"/>
      <c r="R240" s="82"/>
      <c r="S240" s="82"/>
      <c r="T240" s="82"/>
      <c r="U240" s="82"/>
      <c r="V240" s="82"/>
      <c r="W240" s="82"/>
      <c r="X240" s="82"/>
      <c r="Y240" s="82"/>
      <c r="Z240" s="82"/>
    </row>
    <row r="241" spans="1:28" ht="12.75" customHeight="1">
      <c r="A241" s="232" t="s">
        <v>476</v>
      </c>
      <c r="B241" s="108" t="s">
        <v>825</v>
      </c>
      <c r="C241" s="108"/>
      <c r="D241" s="110">
        <v>0</v>
      </c>
      <c r="E241" s="110" t="s">
        <v>33</v>
      </c>
      <c r="F241" s="110" t="s">
        <v>33</v>
      </c>
      <c r="G241" s="108"/>
      <c r="H241" s="110" t="s">
        <v>34</v>
      </c>
      <c r="I241" s="110" t="s">
        <v>34</v>
      </c>
      <c r="J241" s="102" t="s">
        <v>1297</v>
      </c>
      <c r="K241" s="108"/>
      <c r="L241" s="109"/>
      <c r="M241" s="109"/>
      <c r="N241" s="109"/>
      <c r="O241" s="109"/>
      <c r="P241" s="109"/>
      <c r="Q241" s="109"/>
      <c r="R241" s="109"/>
      <c r="S241" s="109"/>
      <c r="T241" s="109"/>
      <c r="U241" s="109"/>
      <c r="V241" s="109"/>
      <c r="W241" s="109"/>
      <c r="X241" s="109"/>
      <c r="Y241" s="109"/>
      <c r="Z241" s="109"/>
      <c r="AA241" s="24"/>
      <c r="AB241" s="24"/>
    </row>
    <row r="242" spans="1:28" ht="12.75" customHeight="1">
      <c r="A242" s="187" t="s">
        <v>330</v>
      </c>
      <c r="B242" s="47" t="s">
        <v>771</v>
      </c>
      <c r="C242" s="47"/>
      <c r="D242" s="95">
        <v>0</v>
      </c>
      <c r="E242" s="95" t="s">
        <v>34</v>
      </c>
      <c r="F242" s="95" t="s">
        <v>34</v>
      </c>
      <c r="G242" s="96" t="s">
        <v>1327</v>
      </c>
      <c r="H242" s="95" t="s">
        <v>34</v>
      </c>
      <c r="I242" s="95" t="s">
        <v>34</v>
      </c>
      <c r="J242" s="96" t="s">
        <v>1329</v>
      </c>
      <c r="K242" s="47"/>
      <c r="L242" s="82"/>
      <c r="M242" s="82"/>
      <c r="N242" s="82"/>
      <c r="O242" s="82"/>
      <c r="P242" s="82"/>
      <c r="Q242" s="82"/>
      <c r="R242" s="82"/>
      <c r="S242" s="82"/>
      <c r="T242" s="82"/>
      <c r="U242" s="82"/>
      <c r="V242" s="82"/>
      <c r="W242" s="82"/>
      <c r="X242" s="82"/>
      <c r="Y242" s="82"/>
      <c r="Z242" s="82"/>
    </row>
    <row r="243" spans="1:28" ht="12.75" customHeight="1">
      <c r="A243" s="187" t="s">
        <v>330</v>
      </c>
      <c r="B243" s="47" t="s">
        <v>780</v>
      </c>
      <c r="C243" s="47"/>
      <c r="D243" s="95">
        <v>0</v>
      </c>
      <c r="E243" s="95" t="s">
        <v>34</v>
      </c>
      <c r="F243" s="95" t="s">
        <v>34</v>
      </c>
      <c r="G243" s="47" t="s">
        <v>1332</v>
      </c>
      <c r="H243" s="95" t="s">
        <v>34</v>
      </c>
      <c r="I243" s="95" t="s">
        <v>34</v>
      </c>
      <c r="J243" s="96" t="s">
        <v>1329</v>
      </c>
      <c r="K243" s="47"/>
      <c r="L243" s="82"/>
      <c r="M243" s="82"/>
      <c r="N243" s="82"/>
      <c r="O243" s="82"/>
      <c r="P243" s="82"/>
      <c r="Q243" s="82"/>
      <c r="R243" s="82"/>
      <c r="S243" s="82"/>
      <c r="T243" s="82"/>
      <c r="U243" s="82"/>
      <c r="V243" s="82"/>
      <c r="W243" s="82"/>
      <c r="X243" s="82"/>
      <c r="Y243" s="82"/>
      <c r="Z243" s="82"/>
    </row>
    <row r="244" spans="1:28" ht="12.75" customHeight="1">
      <c r="A244" s="187" t="s">
        <v>330</v>
      </c>
      <c r="B244" s="47" t="s">
        <v>2315</v>
      </c>
      <c r="C244" s="47"/>
      <c r="D244" s="95">
        <v>0</v>
      </c>
      <c r="E244" s="95" t="s">
        <v>34</v>
      </c>
      <c r="F244" s="95" t="s">
        <v>34</v>
      </c>
      <c r="G244" s="96" t="s">
        <v>1096</v>
      </c>
      <c r="H244" s="95" t="s">
        <v>34</v>
      </c>
      <c r="I244" s="95" t="s">
        <v>34</v>
      </c>
      <c r="J244" s="96" t="s">
        <v>1329</v>
      </c>
      <c r="K244" s="47"/>
      <c r="L244" s="82"/>
      <c r="M244" s="82"/>
      <c r="N244" s="82"/>
      <c r="O244" s="82"/>
      <c r="P244" s="82"/>
      <c r="Q244" s="82"/>
      <c r="R244" s="82"/>
      <c r="S244" s="82"/>
      <c r="T244" s="82"/>
      <c r="U244" s="82"/>
      <c r="V244" s="82"/>
      <c r="W244" s="82"/>
      <c r="X244" s="82"/>
      <c r="Y244" s="82"/>
      <c r="Z244" s="82"/>
    </row>
    <row r="245" spans="1:28" ht="12.75" customHeight="1">
      <c r="A245" s="187" t="s">
        <v>330</v>
      </c>
      <c r="B245" s="47" t="s">
        <v>788</v>
      </c>
      <c r="C245" s="47"/>
      <c r="D245" s="95">
        <v>0</v>
      </c>
      <c r="E245" s="95" t="s">
        <v>34</v>
      </c>
      <c r="F245" s="95" t="s">
        <v>34</v>
      </c>
      <c r="G245" s="96" t="s">
        <v>1333</v>
      </c>
      <c r="H245" s="95" t="s">
        <v>34</v>
      </c>
      <c r="I245" s="95" t="s">
        <v>34</v>
      </c>
      <c r="J245" s="96" t="s">
        <v>1329</v>
      </c>
      <c r="K245" s="47"/>
      <c r="L245" s="82"/>
      <c r="M245" s="82"/>
      <c r="N245" s="82"/>
      <c r="O245" s="82"/>
      <c r="P245" s="82"/>
      <c r="Q245" s="82"/>
      <c r="R245" s="82"/>
      <c r="S245" s="82"/>
      <c r="T245" s="82"/>
      <c r="U245" s="82"/>
      <c r="V245" s="82"/>
      <c r="W245" s="82"/>
      <c r="X245" s="82"/>
      <c r="Y245" s="82"/>
      <c r="Z245" s="82"/>
    </row>
    <row r="246" spans="1:28" ht="12.75" customHeight="1">
      <c r="A246" s="187" t="s">
        <v>330</v>
      </c>
      <c r="B246" s="47" t="s">
        <v>793</v>
      </c>
      <c r="C246" s="47"/>
      <c r="D246" s="95">
        <v>0</v>
      </c>
      <c r="E246" s="95" t="s">
        <v>33</v>
      </c>
      <c r="F246" s="95" t="s">
        <v>33</v>
      </c>
      <c r="G246" s="47"/>
      <c r="H246" s="95" t="s">
        <v>34</v>
      </c>
      <c r="I246" s="95" t="s">
        <v>34</v>
      </c>
      <c r="J246" s="96" t="s">
        <v>1329</v>
      </c>
      <c r="K246" s="47"/>
      <c r="L246" s="82"/>
      <c r="M246" s="82"/>
      <c r="N246" s="82"/>
      <c r="O246" s="82"/>
      <c r="P246" s="82"/>
      <c r="Q246" s="82"/>
      <c r="R246" s="82"/>
      <c r="S246" s="82"/>
      <c r="T246" s="82"/>
      <c r="U246" s="82"/>
      <c r="V246" s="82"/>
      <c r="W246" s="82"/>
      <c r="X246" s="82"/>
      <c r="Y246" s="82"/>
      <c r="Z246" s="82"/>
    </row>
    <row r="247" spans="1:28" ht="12.75" customHeight="1">
      <c r="A247" s="187" t="s">
        <v>330</v>
      </c>
      <c r="B247" s="47" t="s">
        <v>796</v>
      </c>
      <c r="C247" s="47"/>
      <c r="D247" s="95">
        <v>0</v>
      </c>
      <c r="E247" s="95" t="s">
        <v>34</v>
      </c>
      <c r="F247" s="95" t="s">
        <v>34</v>
      </c>
      <c r="G247" s="96" t="s">
        <v>951</v>
      </c>
      <c r="H247" s="95" t="s">
        <v>34</v>
      </c>
      <c r="I247" s="95" t="s">
        <v>34</v>
      </c>
      <c r="J247" s="96" t="s">
        <v>1329</v>
      </c>
      <c r="K247" s="47" t="s">
        <v>954</v>
      </c>
      <c r="L247" s="82"/>
      <c r="M247" s="82"/>
      <c r="N247" s="82"/>
      <c r="O247" s="82"/>
      <c r="P247" s="82"/>
      <c r="Q247" s="82"/>
      <c r="R247" s="82"/>
      <c r="S247" s="82"/>
      <c r="T247" s="82"/>
      <c r="U247" s="82"/>
      <c r="V247" s="82"/>
      <c r="W247" s="82"/>
      <c r="X247" s="82"/>
      <c r="Y247" s="82"/>
      <c r="Z247" s="82"/>
    </row>
    <row r="248" spans="1:28" ht="12.75" customHeight="1">
      <c r="A248" s="187" t="s">
        <v>330</v>
      </c>
      <c r="B248" s="47" t="s">
        <v>446</v>
      </c>
      <c r="C248" s="47"/>
      <c r="D248" s="95">
        <v>0</v>
      </c>
      <c r="E248" s="95" t="s">
        <v>562</v>
      </c>
      <c r="F248" s="95" t="s">
        <v>34</v>
      </c>
      <c r="G248" s="47" t="s">
        <v>1335</v>
      </c>
      <c r="H248" s="95" t="s">
        <v>34</v>
      </c>
      <c r="I248" s="95" t="s">
        <v>34</v>
      </c>
      <c r="J248" s="96" t="s">
        <v>1329</v>
      </c>
      <c r="K248" s="47"/>
      <c r="L248" s="82"/>
      <c r="M248" s="82"/>
      <c r="N248" s="82"/>
      <c r="O248" s="82"/>
      <c r="P248" s="82"/>
      <c r="Q248" s="82"/>
      <c r="R248" s="82"/>
      <c r="S248" s="82"/>
      <c r="T248" s="82"/>
      <c r="U248" s="82"/>
      <c r="V248" s="82"/>
      <c r="W248" s="82"/>
      <c r="X248" s="82"/>
      <c r="Y248" s="82"/>
      <c r="Z248" s="82"/>
    </row>
    <row r="249" spans="1:28" ht="12.75" customHeight="1">
      <c r="A249" s="187" t="s">
        <v>330</v>
      </c>
      <c r="B249" s="47" t="s">
        <v>162</v>
      </c>
      <c r="C249" s="47"/>
      <c r="D249" s="95">
        <v>0</v>
      </c>
      <c r="E249" s="95" t="s">
        <v>34</v>
      </c>
      <c r="F249" s="95" t="s">
        <v>34</v>
      </c>
      <c r="G249" s="47" t="s">
        <v>229</v>
      </c>
      <c r="H249" s="95" t="s">
        <v>34</v>
      </c>
      <c r="I249" s="95" t="s">
        <v>34</v>
      </c>
      <c r="J249" s="96" t="s">
        <v>1329</v>
      </c>
      <c r="K249" s="47"/>
      <c r="L249" s="82"/>
      <c r="M249" s="82"/>
      <c r="N249" s="82"/>
      <c r="O249" s="82"/>
      <c r="P249" s="82"/>
      <c r="Q249" s="82"/>
      <c r="R249" s="82"/>
      <c r="S249" s="82"/>
      <c r="T249" s="82"/>
      <c r="U249" s="82"/>
      <c r="V249" s="82"/>
      <c r="W249" s="82"/>
      <c r="X249" s="82"/>
      <c r="Y249" s="82"/>
      <c r="Z249" s="82"/>
    </row>
    <row r="250" spans="1:28" ht="12.75" customHeight="1">
      <c r="A250" s="187" t="s">
        <v>330</v>
      </c>
      <c r="B250" s="47" t="s">
        <v>235</v>
      </c>
      <c r="C250" s="47"/>
      <c r="D250" s="95">
        <v>0</v>
      </c>
      <c r="E250" s="95" t="s">
        <v>34</v>
      </c>
      <c r="F250" s="95" t="s">
        <v>34</v>
      </c>
      <c r="G250" s="47" t="s">
        <v>1337</v>
      </c>
      <c r="H250" s="95" t="s">
        <v>34</v>
      </c>
      <c r="I250" s="95" t="s">
        <v>34</v>
      </c>
      <c r="J250" s="96" t="s">
        <v>1329</v>
      </c>
      <c r="K250" s="47"/>
      <c r="L250" s="82"/>
      <c r="M250" s="82"/>
      <c r="N250" s="82"/>
      <c r="O250" s="82"/>
      <c r="P250" s="82"/>
      <c r="Q250" s="82"/>
      <c r="R250" s="82"/>
      <c r="S250" s="82"/>
      <c r="T250" s="82"/>
      <c r="U250" s="82"/>
      <c r="V250" s="82"/>
      <c r="W250" s="82"/>
      <c r="X250" s="82"/>
      <c r="Y250" s="82"/>
      <c r="Z250" s="82"/>
    </row>
    <row r="251" spans="1:28" ht="12.75" customHeight="1">
      <c r="A251" s="187" t="s">
        <v>330</v>
      </c>
      <c r="B251" s="47" t="s">
        <v>374</v>
      </c>
      <c r="C251" s="47"/>
      <c r="D251" s="95">
        <v>0</v>
      </c>
      <c r="E251" s="95" t="s">
        <v>34</v>
      </c>
      <c r="F251" s="95" t="s">
        <v>34</v>
      </c>
      <c r="G251" s="47" t="s">
        <v>229</v>
      </c>
      <c r="H251" s="95" t="s">
        <v>34</v>
      </c>
      <c r="I251" s="95" t="s">
        <v>34</v>
      </c>
      <c r="J251" s="96" t="s">
        <v>1329</v>
      </c>
      <c r="K251" s="47"/>
      <c r="L251" s="82"/>
      <c r="M251" s="82"/>
      <c r="N251" s="82"/>
      <c r="O251" s="82"/>
      <c r="P251" s="82"/>
      <c r="Q251" s="82"/>
      <c r="R251" s="82"/>
      <c r="S251" s="82"/>
      <c r="T251" s="82"/>
      <c r="U251" s="82"/>
      <c r="V251" s="82"/>
      <c r="W251" s="82"/>
      <c r="X251" s="82"/>
      <c r="Y251" s="82"/>
      <c r="Z251" s="82"/>
    </row>
    <row r="252" spans="1:28" ht="12.75" customHeight="1">
      <c r="A252" s="187" t="s">
        <v>330</v>
      </c>
      <c r="B252" s="47" t="s">
        <v>149</v>
      </c>
      <c r="C252" s="47"/>
      <c r="D252" s="95">
        <v>0</v>
      </c>
      <c r="E252" s="95" t="s">
        <v>34</v>
      </c>
      <c r="F252" s="95" t="s">
        <v>34</v>
      </c>
      <c r="G252" s="47" t="s">
        <v>229</v>
      </c>
      <c r="H252" s="95" t="s">
        <v>34</v>
      </c>
      <c r="I252" s="95" t="s">
        <v>34</v>
      </c>
      <c r="J252" s="96" t="s">
        <v>1329</v>
      </c>
      <c r="K252" s="47"/>
      <c r="L252" s="82"/>
      <c r="M252" s="82"/>
      <c r="N252" s="82"/>
      <c r="O252" s="82"/>
      <c r="P252" s="82"/>
      <c r="Q252" s="82"/>
      <c r="R252" s="82"/>
      <c r="S252" s="82"/>
      <c r="T252" s="82"/>
      <c r="U252" s="82"/>
      <c r="V252" s="82"/>
      <c r="W252" s="82"/>
      <c r="X252" s="82"/>
      <c r="Y252" s="82"/>
      <c r="Z252" s="82"/>
    </row>
    <row r="253" spans="1:28" ht="12.75" customHeight="1">
      <c r="A253" s="187" t="s">
        <v>330</v>
      </c>
      <c r="B253" s="47" t="s">
        <v>814</v>
      </c>
      <c r="C253" s="47"/>
      <c r="D253" s="95">
        <v>0</v>
      </c>
      <c r="E253" s="95" t="s">
        <v>33</v>
      </c>
      <c r="F253" s="95" t="s">
        <v>33</v>
      </c>
      <c r="G253" s="47"/>
      <c r="H253" s="95" t="s">
        <v>34</v>
      </c>
      <c r="I253" s="95" t="s">
        <v>34</v>
      </c>
      <c r="J253" s="96" t="s">
        <v>1329</v>
      </c>
      <c r="K253" s="47"/>
      <c r="L253" s="82"/>
      <c r="M253" s="82"/>
      <c r="N253" s="82"/>
      <c r="O253" s="82"/>
      <c r="P253" s="82"/>
      <c r="Q253" s="82"/>
      <c r="R253" s="82"/>
      <c r="S253" s="82"/>
      <c r="T253" s="82"/>
      <c r="U253" s="82"/>
      <c r="V253" s="82"/>
      <c r="W253" s="82"/>
      <c r="X253" s="82"/>
      <c r="Y253" s="82"/>
      <c r="Z253" s="82"/>
    </row>
    <row r="254" spans="1:28" ht="12.75" customHeight="1">
      <c r="A254" s="187" t="s">
        <v>330</v>
      </c>
      <c r="B254" s="47" t="s">
        <v>817</v>
      </c>
      <c r="C254" s="47"/>
      <c r="D254" s="95">
        <v>0</v>
      </c>
      <c r="E254" s="95" t="s">
        <v>34</v>
      </c>
      <c r="F254" s="95" t="s">
        <v>34</v>
      </c>
      <c r="G254" s="47"/>
      <c r="H254" s="95" t="s">
        <v>34</v>
      </c>
      <c r="I254" s="95" t="s">
        <v>34</v>
      </c>
      <c r="J254" s="96" t="s">
        <v>1329</v>
      </c>
      <c r="K254" s="47"/>
      <c r="L254" s="82"/>
      <c r="M254" s="82"/>
      <c r="N254" s="82"/>
      <c r="O254" s="82"/>
      <c r="P254" s="82"/>
      <c r="Q254" s="82"/>
      <c r="R254" s="82"/>
      <c r="S254" s="82"/>
      <c r="T254" s="82"/>
      <c r="U254" s="82"/>
      <c r="V254" s="82"/>
      <c r="W254" s="82"/>
      <c r="X254" s="82"/>
      <c r="Y254" s="82"/>
      <c r="Z254" s="82"/>
    </row>
    <row r="255" spans="1:28" ht="12.75" customHeight="1">
      <c r="A255" s="187" t="s">
        <v>330</v>
      </c>
      <c r="B255" s="47" t="s">
        <v>818</v>
      </c>
      <c r="C255" s="47" t="s">
        <v>171</v>
      </c>
      <c r="D255" s="95">
        <v>1</v>
      </c>
      <c r="E255" s="95" t="s">
        <v>34</v>
      </c>
      <c r="F255" s="95" t="s">
        <v>34</v>
      </c>
      <c r="G255" s="47" t="s">
        <v>1342</v>
      </c>
      <c r="H255" s="95" t="s">
        <v>34</v>
      </c>
      <c r="I255" s="95" t="s">
        <v>34</v>
      </c>
      <c r="J255" s="96" t="s">
        <v>1329</v>
      </c>
      <c r="K255" s="47"/>
      <c r="L255" s="82"/>
      <c r="M255" s="82"/>
      <c r="N255" s="82"/>
      <c r="O255" s="82"/>
      <c r="P255" s="82"/>
      <c r="Q255" s="82"/>
      <c r="R255" s="82"/>
      <c r="S255" s="82"/>
      <c r="T255" s="82"/>
      <c r="U255" s="82"/>
      <c r="V255" s="82"/>
      <c r="W255" s="82"/>
      <c r="X255" s="82"/>
      <c r="Y255" s="82"/>
      <c r="Z255" s="82"/>
    </row>
    <row r="256" spans="1:28" ht="12.75" customHeight="1">
      <c r="A256" s="187" t="s">
        <v>330</v>
      </c>
      <c r="B256" s="47" t="s">
        <v>821</v>
      </c>
      <c r="C256" s="47"/>
      <c r="D256" s="95">
        <v>0</v>
      </c>
      <c r="E256" s="95" t="s">
        <v>34</v>
      </c>
      <c r="F256" s="95" t="s">
        <v>34</v>
      </c>
      <c r="G256" s="47" t="s">
        <v>229</v>
      </c>
      <c r="H256" s="95" t="s">
        <v>34</v>
      </c>
      <c r="I256" s="95" t="s">
        <v>34</v>
      </c>
      <c r="J256" s="96" t="s">
        <v>1329</v>
      </c>
      <c r="K256" s="47"/>
      <c r="L256" s="82"/>
      <c r="M256" s="82"/>
      <c r="N256" s="82"/>
      <c r="O256" s="82"/>
      <c r="P256" s="82"/>
      <c r="Q256" s="82"/>
      <c r="R256" s="82"/>
      <c r="S256" s="82"/>
      <c r="T256" s="82"/>
      <c r="U256" s="82"/>
      <c r="V256" s="82"/>
      <c r="W256" s="82"/>
      <c r="X256" s="82"/>
      <c r="Y256" s="82"/>
      <c r="Z256" s="82"/>
    </row>
    <row r="257" spans="1:28" ht="12.75" customHeight="1">
      <c r="A257" s="232" t="s">
        <v>330</v>
      </c>
      <c r="B257" s="108" t="s">
        <v>825</v>
      </c>
      <c r="C257" s="108"/>
      <c r="D257" s="110">
        <v>0</v>
      </c>
      <c r="E257" s="110" t="s">
        <v>34</v>
      </c>
      <c r="F257" s="110" t="s">
        <v>34</v>
      </c>
      <c r="G257" s="108" t="s">
        <v>1345</v>
      </c>
      <c r="H257" s="110" t="s">
        <v>34</v>
      </c>
      <c r="I257" s="110" t="s">
        <v>34</v>
      </c>
      <c r="J257" s="102" t="s">
        <v>1329</v>
      </c>
      <c r="K257" s="108"/>
      <c r="L257" s="109"/>
      <c r="M257" s="109"/>
      <c r="N257" s="109"/>
      <c r="O257" s="109"/>
      <c r="P257" s="109"/>
      <c r="Q257" s="109"/>
      <c r="R257" s="109"/>
      <c r="S257" s="109"/>
      <c r="T257" s="109"/>
      <c r="U257" s="109"/>
      <c r="V257" s="109"/>
      <c r="W257" s="109"/>
      <c r="X257" s="109"/>
      <c r="Y257" s="109"/>
      <c r="Z257" s="109"/>
      <c r="AA257" s="24"/>
      <c r="AB257" s="24"/>
    </row>
    <row r="258" spans="1:28" ht="12.75" customHeight="1">
      <c r="A258" s="187" t="s">
        <v>531</v>
      </c>
      <c r="B258" s="47" t="s">
        <v>771</v>
      </c>
      <c r="C258" s="47"/>
      <c r="D258" s="95">
        <v>0</v>
      </c>
      <c r="E258" s="95" t="s">
        <v>34</v>
      </c>
      <c r="F258" s="95" t="s">
        <v>44</v>
      </c>
      <c r="G258" s="47" t="s">
        <v>1348</v>
      </c>
      <c r="H258" s="95" t="s">
        <v>34</v>
      </c>
      <c r="I258" s="95" t="s">
        <v>34</v>
      </c>
      <c r="J258" s="96" t="s">
        <v>1350</v>
      </c>
      <c r="K258" s="47"/>
      <c r="L258" s="82"/>
      <c r="M258" s="82"/>
      <c r="N258" s="82"/>
      <c r="O258" s="82"/>
      <c r="P258" s="82"/>
      <c r="Q258" s="82"/>
      <c r="R258" s="82"/>
      <c r="S258" s="82"/>
      <c r="T258" s="82"/>
      <c r="U258" s="82"/>
      <c r="V258" s="82"/>
      <c r="W258" s="82"/>
      <c r="X258" s="82"/>
      <c r="Y258" s="82"/>
      <c r="Z258" s="82"/>
    </row>
    <row r="259" spans="1:28" ht="12.75" customHeight="1">
      <c r="A259" s="187" t="s">
        <v>531</v>
      </c>
      <c r="B259" s="47" t="s">
        <v>780</v>
      </c>
      <c r="C259" s="94"/>
      <c r="D259" s="111">
        <v>0</v>
      </c>
      <c r="E259" s="95" t="s">
        <v>34</v>
      </c>
      <c r="F259" s="95" t="s">
        <v>34</v>
      </c>
      <c r="G259" s="96" t="s">
        <v>1354</v>
      </c>
      <c r="H259" s="95" t="s">
        <v>34</v>
      </c>
      <c r="I259" s="95" t="s">
        <v>34</v>
      </c>
      <c r="J259" s="96" t="s">
        <v>1350</v>
      </c>
      <c r="K259" s="47"/>
      <c r="L259" s="82"/>
      <c r="M259" s="82"/>
      <c r="N259" s="82"/>
      <c r="O259" s="82"/>
      <c r="P259" s="82"/>
      <c r="Q259" s="82"/>
      <c r="R259" s="82"/>
      <c r="S259" s="82"/>
      <c r="T259" s="82"/>
      <c r="U259" s="82"/>
      <c r="V259" s="82"/>
      <c r="W259" s="82"/>
      <c r="X259" s="82"/>
      <c r="Y259" s="82"/>
      <c r="Z259" s="82"/>
    </row>
    <row r="260" spans="1:28" ht="12.75" customHeight="1">
      <c r="A260" s="187" t="s">
        <v>531</v>
      </c>
      <c r="B260" s="47" t="s">
        <v>2315</v>
      </c>
      <c r="C260" s="94"/>
      <c r="D260" s="111">
        <v>0</v>
      </c>
      <c r="E260" s="95" t="s">
        <v>34</v>
      </c>
      <c r="F260" s="95" t="s">
        <v>34</v>
      </c>
      <c r="G260" s="96" t="s">
        <v>1354</v>
      </c>
      <c r="H260" s="95" t="s">
        <v>34</v>
      </c>
      <c r="I260" s="95" t="s">
        <v>34</v>
      </c>
      <c r="J260" s="96" t="s">
        <v>1350</v>
      </c>
      <c r="K260" s="47"/>
      <c r="L260" s="82"/>
      <c r="M260" s="82"/>
      <c r="N260" s="82"/>
      <c r="O260" s="82"/>
      <c r="P260" s="82"/>
      <c r="Q260" s="82"/>
      <c r="R260" s="82"/>
      <c r="S260" s="82"/>
      <c r="T260" s="82"/>
      <c r="U260" s="82"/>
      <c r="V260" s="82"/>
      <c r="W260" s="82"/>
      <c r="X260" s="82"/>
      <c r="Y260" s="82"/>
      <c r="Z260" s="82"/>
    </row>
    <row r="261" spans="1:28" ht="12.75" customHeight="1">
      <c r="A261" s="187" t="s">
        <v>531</v>
      </c>
      <c r="B261" s="47" t="s">
        <v>788</v>
      </c>
      <c r="C261" s="94"/>
      <c r="D261" s="111">
        <v>0</v>
      </c>
      <c r="E261" s="95" t="s">
        <v>34</v>
      </c>
      <c r="F261" s="95" t="s">
        <v>44</v>
      </c>
      <c r="G261" s="96" t="s">
        <v>1357</v>
      </c>
      <c r="H261" s="95" t="s">
        <v>34</v>
      </c>
      <c r="I261" s="95" t="s">
        <v>34</v>
      </c>
      <c r="J261" s="96" t="s">
        <v>1350</v>
      </c>
      <c r="K261" s="47"/>
      <c r="L261" s="82"/>
      <c r="M261" s="82"/>
      <c r="N261" s="82"/>
      <c r="O261" s="82"/>
      <c r="P261" s="82"/>
      <c r="Q261" s="82"/>
      <c r="R261" s="82"/>
      <c r="S261" s="82"/>
      <c r="T261" s="82"/>
      <c r="U261" s="82"/>
      <c r="V261" s="82"/>
      <c r="W261" s="82"/>
      <c r="X261" s="82"/>
      <c r="Y261" s="82"/>
      <c r="Z261" s="82"/>
    </row>
    <row r="262" spans="1:28" ht="12.75" customHeight="1">
      <c r="A262" s="187" t="s">
        <v>531</v>
      </c>
      <c r="B262" s="47" t="s">
        <v>793</v>
      </c>
      <c r="C262" s="94"/>
      <c r="D262" s="111">
        <v>0</v>
      </c>
      <c r="E262" s="95" t="s">
        <v>33</v>
      </c>
      <c r="F262" s="95" t="s">
        <v>33</v>
      </c>
      <c r="G262" s="47" t="s">
        <v>1359</v>
      </c>
      <c r="H262" s="95" t="s">
        <v>34</v>
      </c>
      <c r="I262" s="95" t="s">
        <v>34</v>
      </c>
      <c r="J262" s="96" t="s">
        <v>1350</v>
      </c>
      <c r="K262" s="47"/>
      <c r="L262" s="82"/>
      <c r="M262" s="82"/>
      <c r="N262" s="82"/>
      <c r="O262" s="82"/>
      <c r="P262" s="82"/>
      <c r="Q262" s="82"/>
      <c r="R262" s="82"/>
      <c r="S262" s="82"/>
      <c r="T262" s="82"/>
      <c r="U262" s="82"/>
      <c r="V262" s="82"/>
      <c r="W262" s="82"/>
      <c r="X262" s="82"/>
      <c r="Y262" s="82"/>
      <c r="Z262" s="82"/>
    </row>
    <row r="263" spans="1:28" ht="12.75" customHeight="1">
      <c r="A263" s="187" t="s">
        <v>531</v>
      </c>
      <c r="B263" s="47" t="s">
        <v>796</v>
      </c>
      <c r="C263" s="94"/>
      <c r="D263" s="111">
        <v>0</v>
      </c>
      <c r="E263" s="95" t="s">
        <v>34</v>
      </c>
      <c r="F263" s="95" t="s">
        <v>34</v>
      </c>
      <c r="G263" s="47" t="s">
        <v>1359</v>
      </c>
      <c r="H263" s="95" t="s">
        <v>34</v>
      </c>
      <c r="I263" s="95" t="s">
        <v>34</v>
      </c>
      <c r="J263" s="96" t="s">
        <v>1350</v>
      </c>
      <c r="K263" s="47"/>
      <c r="L263" s="82"/>
      <c r="M263" s="82"/>
      <c r="N263" s="82"/>
      <c r="O263" s="82"/>
      <c r="P263" s="82"/>
      <c r="Q263" s="82"/>
      <c r="R263" s="82"/>
      <c r="S263" s="82"/>
      <c r="T263" s="82"/>
      <c r="U263" s="82"/>
      <c r="V263" s="82"/>
      <c r="W263" s="82"/>
      <c r="X263" s="82"/>
      <c r="Y263" s="82"/>
      <c r="Z263" s="82"/>
    </row>
    <row r="264" spans="1:28" ht="12.75" customHeight="1">
      <c r="A264" s="187" t="s">
        <v>531</v>
      </c>
      <c r="B264" s="47" t="s">
        <v>446</v>
      </c>
      <c r="C264" s="94"/>
      <c r="D264" s="111">
        <v>0</v>
      </c>
      <c r="E264" s="95" t="s">
        <v>34</v>
      </c>
      <c r="F264" s="95" t="s">
        <v>44</v>
      </c>
      <c r="G264" s="96" t="s">
        <v>1361</v>
      </c>
      <c r="H264" s="95" t="s">
        <v>34</v>
      </c>
      <c r="I264" s="95" t="s">
        <v>34</v>
      </c>
      <c r="J264" s="96" t="s">
        <v>1350</v>
      </c>
      <c r="K264" s="47"/>
      <c r="L264" s="82"/>
      <c r="M264" s="82"/>
      <c r="N264" s="82"/>
      <c r="O264" s="82"/>
      <c r="P264" s="82"/>
      <c r="Q264" s="82"/>
      <c r="R264" s="82"/>
      <c r="S264" s="82"/>
      <c r="T264" s="82"/>
      <c r="U264" s="82"/>
      <c r="V264" s="82"/>
      <c r="W264" s="82"/>
      <c r="X264" s="82"/>
      <c r="Y264" s="82"/>
      <c r="Z264" s="82"/>
    </row>
    <row r="265" spans="1:28" ht="12.75" customHeight="1">
      <c r="A265" s="187" t="s">
        <v>531</v>
      </c>
      <c r="B265" s="47" t="s">
        <v>162</v>
      </c>
      <c r="C265" s="94"/>
      <c r="D265" s="111">
        <v>0</v>
      </c>
      <c r="E265" s="95" t="s">
        <v>34</v>
      </c>
      <c r="F265" s="95" t="s">
        <v>44</v>
      </c>
      <c r="G265" s="96" t="s">
        <v>1364</v>
      </c>
      <c r="H265" s="95" t="s">
        <v>34</v>
      </c>
      <c r="I265" s="95" t="s">
        <v>34</v>
      </c>
      <c r="J265" s="96" t="s">
        <v>1350</v>
      </c>
      <c r="K265" s="47"/>
      <c r="L265" s="82"/>
      <c r="M265" s="82"/>
      <c r="N265" s="82"/>
      <c r="O265" s="82"/>
      <c r="P265" s="82"/>
      <c r="Q265" s="82"/>
      <c r="R265" s="82"/>
      <c r="S265" s="82"/>
      <c r="T265" s="82"/>
      <c r="U265" s="82"/>
      <c r="V265" s="82"/>
      <c r="W265" s="82"/>
      <c r="X265" s="82"/>
      <c r="Y265" s="82"/>
      <c r="Z265" s="82"/>
    </row>
    <row r="266" spans="1:28" ht="12.75" customHeight="1">
      <c r="A266" s="187" t="s">
        <v>531</v>
      </c>
      <c r="B266" s="47" t="s">
        <v>235</v>
      </c>
      <c r="C266" s="47"/>
      <c r="D266" s="111">
        <v>0</v>
      </c>
      <c r="E266" s="95" t="s">
        <v>34</v>
      </c>
      <c r="F266" s="95" t="s">
        <v>34</v>
      </c>
      <c r="G266" s="96" t="s">
        <v>1354</v>
      </c>
      <c r="H266" s="95" t="s">
        <v>34</v>
      </c>
      <c r="I266" s="95" t="s">
        <v>34</v>
      </c>
      <c r="J266" s="96" t="s">
        <v>1350</v>
      </c>
      <c r="K266" s="47"/>
      <c r="L266" s="82"/>
      <c r="M266" s="82"/>
      <c r="N266" s="82"/>
      <c r="O266" s="82"/>
      <c r="P266" s="82"/>
      <c r="Q266" s="82"/>
      <c r="R266" s="82"/>
      <c r="S266" s="82"/>
      <c r="T266" s="82"/>
      <c r="U266" s="82"/>
      <c r="V266" s="82"/>
      <c r="W266" s="82"/>
      <c r="X266" s="82"/>
      <c r="Y266" s="82"/>
      <c r="Z266" s="82"/>
    </row>
    <row r="267" spans="1:28" ht="12.75" customHeight="1">
      <c r="A267" s="187" t="s">
        <v>531</v>
      </c>
      <c r="B267" s="47" t="s">
        <v>374</v>
      </c>
      <c r="C267" s="94"/>
      <c r="D267" s="111">
        <v>0</v>
      </c>
      <c r="E267" s="95" t="s">
        <v>34</v>
      </c>
      <c r="F267" s="95" t="s">
        <v>34</v>
      </c>
      <c r="G267" s="96" t="s">
        <v>1354</v>
      </c>
      <c r="H267" s="95" t="s">
        <v>34</v>
      </c>
      <c r="I267" s="95" t="s">
        <v>34</v>
      </c>
      <c r="J267" s="96" t="s">
        <v>1350</v>
      </c>
      <c r="K267" s="47"/>
      <c r="L267" s="82"/>
      <c r="M267" s="82"/>
      <c r="N267" s="82"/>
      <c r="O267" s="82"/>
      <c r="P267" s="82"/>
      <c r="Q267" s="82"/>
      <c r="R267" s="82"/>
      <c r="S267" s="82"/>
      <c r="T267" s="82"/>
      <c r="U267" s="82"/>
      <c r="V267" s="82"/>
      <c r="W267" s="82"/>
      <c r="X267" s="82"/>
      <c r="Y267" s="82"/>
      <c r="Z267" s="82"/>
    </row>
    <row r="268" spans="1:28" ht="12.75" customHeight="1">
      <c r="A268" s="187" t="s">
        <v>531</v>
      </c>
      <c r="B268" s="47" t="s">
        <v>149</v>
      </c>
      <c r="C268" s="94"/>
      <c r="D268" s="111">
        <v>0</v>
      </c>
      <c r="E268" s="95" t="s">
        <v>34</v>
      </c>
      <c r="F268" s="95" t="s">
        <v>34</v>
      </c>
      <c r="G268" s="96" t="s">
        <v>1354</v>
      </c>
      <c r="H268" s="95" t="s">
        <v>34</v>
      </c>
      <c r="I268" s="95" t="s">
        <v>34</v>
      </c>
      <c r="J268" s="96" t="s">
        <v>1350</v>
      </c>
      <c r="K268" s="47"/>
      <c r="L268" s="82"/>
      <c r="M268" s="82"/>
      <c r="N268" s="82"/>
      <c r="O268" s="82"/>
      <c r="P268" s="82"/>
      <c r="Q268" s="82"/>
      <c r="R268" s="82"/>
      <c r="S268" s="82"/>
      <c r="T268" s="82"/>
      <c r="U268" s="82"/>
      <c r="V268" s="82"/>
      <c r="W268" s="82"/>
      <c r="X268" s="82"/>
      <c r="Y268" s="82"/>
      <c r="Z268" s="82"/>
    </row>
    <row r="269" spans="1:28" ht="12.75" customHeight="1">
      <c r="A269" s="187" t="s">
        <v>531</v>
      </c>
      <c r="B269" s="47" t="s">
        <v>814</v>
      </c>
      <c r="C269" s="94"/>
      <c r="D269" s="111">
        <v>0</v>
      </c>
      <c r="E269" s="95" t="s">
        <v>34</v>
      </c>
      <c r="F269" s="95" t="s">
        <v>34</v>
      </c>
      <c r="G269" s="96" t="s">
        <v>1354</v>
      </c>
      <c r="H269" s="95" t="s">
        <v>34</v>
      </c>
      <c r="I269" s="95" t="s">
        <v>34</v>
      </c>
      <c r="J269" s="96" t="s">
        <v>1350</v>
      </c>
      <c r="K269" s="47"/>
      <c r="L269" s="82"/>
      <c r="M269" s="82"/>
      <c r="N269" s="82"/>
      <c r="O269" s="82"/>
      <c r="P269" s="82"/>
      <c r="Q269" s="82"/>
      <c r="R269" s="82"/>
      <c r="S269" s="82"/>
      <c r="T269" s="82"/>
      <c r="U269" s="82"/>
      <c r="V269" s="82"/>
      <c r="W269" s="82"/>
      <c r="X269" s="82"/>
      <c r="Y269" s="82"/>
      <c r="Z269" s="82"/>
    </row>
    <row r="270" spans="1:28" ht="12.75" customHeight="1">
      <c r="A270" s="187" t="s">
        <v>531</v>
      </c>
      <c r="B270" s="47" t="s">
        <v>817</v>
      </c>
      <c r="C270" s="94"/>
      <c r="D270" s="111">
        <v>0</v>
      </c>
      <c r="E270" s="95" t="s">
        <v>34</v>
      </c>
      <c r="F270" s="95" t="s">
        <v>34</v>
      </c>
      <c r="G270" s="47" t="s">
        <v>1377</v>
      </c>
      <c r="H270" s="95" t="s">
        <v>34</v>
      </c>
      <c r="I270" s="95" t="s">
        <v>34</v>
      </c>
      <c r="J270" s="96" t="s">
        <v>1350</v>
      </c>
      <c r="K270" s="47"/>
      <c r="L270" s="82"/>
      <c r="M270" s="82"/>
      <c r="N270" s="82"/>
      <c r="O270" s="82"/>
      <c r="P270" s="82"/>
      <c r="Q270" s="82"/>
      <c r="R270" s="82"/>
      <c r="S270" s="82"/>
      <c r="T270" s="82"/>
      <c r="U270" s="82"/>
      <c r="V270" s="82"/>
      <c r="W270" s="82"/>
      <c r="X270" s="82"/>
      <c r="Y270" s="82"/>
      <c r="Z270" s="82"/>
    </row>
    <row r="271" spans="1:28" ht="12.75" customHeight="1">
      <c r="A271" s="187" t="s">
        <v>531</v>
      </c>
      <c r="B271" s="47" t="s">
        <v>818</v>
      </c>
      <c r="C271" s="94"/>
      <c r="D271" s="111">
        <v>0</v>
      </c>
      <c r="E271" s="95" t="s">
        <v>34</v>
      </c>
      <c r="F271" s="95" t="s">
        <v>34</v>
      </c>
      <c r="G271" s="96" t="s">
        <v>1364</v>
      </c>
      <c r="H271" s="95" t="s">
        <v>34</v>
      </c>
      <c r="I271" s="95" t="s">
        <v>34</v>
      </c>
      <c r="J271" s="96" t="s">
        <v>1350</v>
      </c>
      <c r="K271" s="47"/>
      <c r="L271" s="82"/>
      <c r="M271" s="82"/>
      <c r="N271" s="82"/>
      <c r="O271" s="82"/>
      <c r="P271" s="82"/>
      <c r="Q271" s="82"/>
      <c r="R271" s="82"/>
      <c r="S271" s="82"/>
      <c r="T271" s="82"/>
      <c r="U271" s="82"/>
      <c r="V271" s="82"/>
      <c r="W271" s="82"/>
      <c r="X271" s="82"/>
      <c r="Y271" s="82"/>
      <c r="Z271" s="82"/>
    </row>
    <row r="272" spans="1:28" ht="12.75" customHeight="1">
      <c r="A272" s="187" t="s">
        <v>531</v>
      </c>
      <c r="B272" s="47" t="s">
        <v>821</v>
      </c>
      <c r="C272" s="94"/>
      <c r="D272" s="111">
        <v>0</v>
      </c>
      <c r="E272" s="95" t="s">
        <v>34</v>
      </c>
      <c r="F272" s="95" t="s">
        <v>34</v>
      </c>
      <c r="G272" s="96" t="s">
        <v>1354</v>
      </c>
      <c r="H272" s="95" t="s">
        <v>34</v>
      </c>
      <c r="I272" s="95" t="s">
        <v>34</v>
      </c>
      <c r="J272" s="96" t="s">
        <v>1350</v>
      </c>
      <c r="K272" s="47"/>
      <c r="L272" s="82"/>
      <c r="M272" s="82"/>
      <c r="N272" s="82"/>
      <c r="O272" s="82"/>
      <c r="P272" s="82"/>
      <c r="Q272" s="82"/>
      <c r="R272" s="82"/>
      <c r="S272" s="82"/>
      <c r="T272" s="82"/>
      <c r="U272" s="82"/>
      <c r="V272" s="82"/>
      <c r="W272" s="82"/>
      <c r="X272" s="82"/>
      <c r="Y272" s="82"/>
      <c r="Z272" s="82"/>
    </row>
    <row r="273" spans="1:28" ht="12.75" customHeight="1">
      <c r="A273" s="232" t="s">
        <v>531</v>
      </c>
      <c r="B273" s="108" t="s">
        <v>825</v>
      </c>
      <c r="C273" s="113"/>
      <c r="D273" s="114">
        <v>0</v>
      </c>
      <c r="E273" s="110" t="s">
        <v>34</v>
      </c>
      <c r="F273" s="110" t="s">
        <v>44</v>
      </c>
      <c r="G273" s="108" t="s">
        <v>1384</v>
      </c>
      <c r="H273" s="110" t="s">
        <v>34</v>
      </c>
      <c r="I273" s="110" t="s">
        <v>34</v>
      </c>
      <c r="J273" s="102" t="s">
        <v>1350</v>
      </c>
      <c r="K273" s="108"/>
      <c r="L273" s="109"/>
      <c r="M273" s="109"/>
      <c r="N273" s="109"/>
      <c r="O273" s="109"/>
      <c r="P273" s="109"/>
      <c r="Q273" s="109"/>
      <c r="R273" s="109"/>
      <c r="S273" s="109"/>
      <c r="T273" s="109"/>
      <c r="U273" s="109"/>
      <c r="V273" s="109"/>
      <c r="W273" s="109"/>
      <c r="X273" s="109"/>
      <c r="Y273" s="109"/>
      <c r="Z273" s="109"/>
      <c r="AA273" s="24"/>
      <c r="AB273" s="24"/>
    </row>
    <row r="274" spans="1:28" ht="12.75" customHeight="1">
      <c r="A274" s="147" t="s">
        <v>537</v>
      </c>
      <c r="B274" s="47" t="s">
        <v>771</v>
      </c>
      <c r="C274" s="94"/>
      <c r="D274" s="111">
        <v>0</v>
      </c>
      <c r="E274" s="95" t="s">
        <v>33</v>
      </c>
      <c r="F274" s="95" t="s">
        <v>33</v>
      </c>
      <c r="G274" s="47"/>
      <c r="H274" s="116" t="s">
        <v>34</v>
      </c>
      <c r="I274" s="116" t="s">
        <v>44</v>
      </c>
      <c r="J274" s="117" t="s">
        <v>1388</v>
      </c>
      <c r="K274" s="47"/>
      <c r="L274" s="82"/>
      <c r="M274" s="82"/>
      <c r="N274" s="82"/>
      <c r="O274" s="82"/>
      <c r="P274" s="82"/>
      <c r="Q274" s="82"/>
      <c r="R274" s="82"/>
      <c r="S274" s="82"/>
      <c r="T274" s="82"/>
      <c r="U274" s="82"/>
      <c r="V274" s="82"/>
      <c r="W274" s="82"/>
      <c r="X274" s="82"/>
      <c r="Y274" s="82"/>
      <c r="Z274" s="82"/>
    </row>
    <row r="275" spans="1:28" ht="12.75" customHeight="1">
      <c r="A275" s="147" t="s">
        <v>537</v>
      </c>
      <c r="B275" s="47" t="s">
        <v>780</v>
      </c>
      <c r="C275" s="94"/>
      <c r="D275" s="111">
        <v>0</v>
      </c>
      <c r="E275" s="95" t="s">
        <v>34</v>
      </c>
      <c r="F275" s="95" t="s">
        <v>44</v>
      </c>
      <c r="G275" s="47" t="s">
        <v>1389</v>
      </c>
      <c r="H275" s="116" t="s">
        <v>34</v>
      </c>
      <c r="I275" s="116" t="s">
        <v>44</v>
      </c>
      <c r="J275" s="117" t="s">
        <v>1388</v>
      </c>
      <c r="K275" s="47"/>
      <c r="L275" s="82"/>
      <c r="M275" s="82"/>
      <c r="N275" s="82"/>
      <c r="O275" s="82"/>
      <c r="P275" s="82"/>
      <c r="Q275" s="82"/>
      <c r="R275" s="82"/>
      <c r="S275" s="82"/>
      <c r="T275" s="82"/>
      <c r="U275" s="82"/>
      <c r="V275" s="82"/>
      <c r="W275" s="82"/>
      <c r="X275" s="82"/>
      <c r="Y275" s="82"/>
      <c r="Z275" s="82"/>
    </row>
    <row r="276" spans="1:28" ht="12.75" customHeight="1">
      <c r="A276" s="147" t="s">
        <v>537</v>
      </c>
      <c r="B276" s="47" t="s">
        <v>2315</v>
      </c>
      <c r="C276" s="94"/>
      <c r="D276" s="111">
        <v>0</v>
      </c>
      <c r="E276" s="95" t="s">
        <v>34</v>
      </c>
      <c r="F276" s="95" t="s">
        <v>34</v>
      </c>
      <c r="G276" s="96" t="s">
        <v>1096</v>
      </c>
      <c r="H276" s="116" t="s">
        <v>34</v>
      </c>
      <c r="I276" s="116" t="s">
        <v>44</v>
      </c>
      <c r="J276" s="117" t="s">
        <v>1388</v>
      </c>
      <c r="K276" s="47"/>
      <c r="L276" s="82"/>
      <c r="M276" s="82"/>
      <c r="N276" s="82"/>
      <c r="O276" s="82"/>
      <c r="P276" s="82"/>
      <c r="Q276" s="82"/>
      <c r="R276" s="82"/>
      <c r="S276" s="82"/>
      <c r="T276" s="82"/>
      <c r="U276" s="82"/>
      <c r="V276" s="82"/>
      <c r="W276" s="82"/>
      <c r="X276" s="82"/>
      <c r="Y276" s="82"/>
      <c r="Z276" s="82"/>
    </row>
    <row r="277" spans="1:28" ht="12.75" customHeight="1">
      <c r="A277" s="147" t="s">
        <v>537</v>
      </c>
      <c r="B277" s="47" t="s">
        <v>788</v>
      </c>
      <c r="C277" s="94"/>
      <c r="D277" s="111">
        <v>0</v>
      </c>
      <c r="E277" s="95" t="s">
        <v>33</v>
      </c>
      <c r="F277" s="95" t="s">
        <v>33</v>
      </c>
      <c r="G277" s="47"/>
      <c r="H277" s="116" t="s">
        <v>34</v>
      </c>
      <c r="I277" s="116" t="s">
        <v>44</v>
      </c>
      <c r="J277" s="117" t="s">
        <v>1388</v>
      </c>
      <c r="K277" s="47"/>
      <c r="L277" s="82"/>
      <c r="M277" s="82"/>
      <c r="N277" s="82"/>
      <c r="O277" s="82"/>
      <c r="P277" s="82"/>
      <c r="Q277" s="82"/>
      <c r="R277" s="82"/>
      <c r="S277" s="82"/>
      <c r="T277" s="82"/>
      <c r="U277" s="82"/>
      <c r="V277" s="82"/>
      <c r="W277" s="82"/>
      <c r="X277" s="82"/>
      <c r="Y277" s="82"/>
      <c r="Z277" s="82"/>
    </row>
    <row r="278" spans="1:28" ht="12.75" customHeight="1">
      <c r="A278" s="147" t="s">
        <v>537</v>
      </c>
      <c r="B278" s="47" t="s">
        <v>793</v>
      </c>
      <c r="C278" s="94"/>
      <c r="D278" s="111">
        <v>0</v>
      </c>
      <c r="E278" s="95" t="s">
        <v>33</v>
      </c>
      <c r="F278" s="95" t="s">
        <v>33</v>
      </c>
      <c r="G278" s="47"/>
      <c r="H278" s="116" t="s">
        <v>34</v>
      </c>
      <c r="I278" s="116" t="s">
        <v>44</v>
      </c>
      <c r="J278" s="117" t="s">
        <v>1388</v>
      </c>
      <c r="K278" s="47"/>
      <c r="L278" s="82"/>
      <c r="M278" s="82"/>
      <c r="N278" s="82"/>
      <c r="O278" s="82"/>
      <c r="P278" s="82"/>
      <c r="Q278" s="82"/>
      <c r="R278" s="82"/>
      <c r="S278" s="82"/>
      <c r="T278" s="82"/>
      <c r="U278" s="82"/>
      <c r="V278" s="82"/>
      <c r="W278" s="82"/>
      <c r="X278" s="82"/>
      <c r="Y278" s="82"/>
      <c r="Z278" s="82"/>
    </row>
    <row r="279" spans="1:28" ht="12.75" customHeight="1">
      <c r="A279" s="147" t="s">
        <v>537</v>
      </c>
      <c r="B279" s="47" t="s">
        <v>796</v>
      </c>
      <c r="C279" s="94"/>
      <c r="D279" s="111">
        <v>0</v>
      </c>
      <c r="E279" s="95" t="s">
        <v>34</v>
      </c>
      <c r="F279" s="95" t="s">
        <v>44</v>
      </c>
      <c r="G279" s="96" t="s">
        <v>1392</v>
      </c>
      <c r="H279" s="116" t="s">
        <v>34</v>
      </c>
      <c r="I279" s="116" t="s">
        <v>44</v>
      </c>
      <c r="J279" s="117" t="s">
        <v>1388</v>
      </c>
      <c r="K279" s="47"/>
      <c r="L279" s="82"/>
      <c r="M279" s="82"/>
      <c r="N279" s="82"/>
      <c r="O279" s="82"/>
      <c r="P279" s="82"/>
      <c r="Q279" s="82"/>
      <c r="R279" s="82"/>
      <c r="S279" s="82"/>
      <c r="T279" s="82"/>
      <c r="U279" s="82"/>
      <c r="V279" s="82"/>
      <c r="W279" s="82"/>
      <c r="X279" s="82"/>
      <c r="Y279" s="82"/>
      <c r="Z279" s="82"/>
    </row>
    <row r="280" spans="1:28" ht="12.75" customHeight="1">
      <c r="A280" s="147" t="s">
        <v>537</v>
      </c>
      <c r="B280" s="47" t="s">
        <v>446</v>
      </c>
      <c r="C280" s="94"/>
      <c r="D280" s="111">
        <v>0</v>
      </c>
      <c r="E280" s="95" t="s">
        <v>33</v>
      </c>
      <c r="F280" s="95" t="s">
        <v>33</v>
      </c>
      <c r="G280" s="47"/>
      <c r="H280" s="116" t="s">
        <v>34</v>
      </c>
      <c r="I280" s="116" t="s">
        <v>44</v>
      </c>
      <c r="J280" s="117" t="s">
        <v>1388</v>
      </c>
      <c r="K280" s="47"/>
      <c r="L280" s="82"/>
      <c r="M280" s="82"/>
      <c r="N280" s="82"/>
      <c r="O280" s="82"/>
      <c r="P280" s="82"/>
      <c r="Q280" s="82"/>
      <c r="R280" s="82"/>
      <c r="S280" s="82"/>
      <c r="T280" s="82"/>
      <c r="U280" s="82"/>
      <c r="V280" s="82"/>
      <c r="W280" s="82"/>
      <c r="X280" s="82"/>
      <c r="Y280" s="82"/>
      <c r="Z280" s="82"/>
    </row>
    <row r="281" spans="1:28" ht="12.75" customHeight="1">
      <c r="A281" s="147" t="s">
        <v>537</v>
      </c>
      <c r="B281" s="47" t="s">
        <v>162</v>
      </c>
      <c r="C281" s="94"/>
      <c r="D281" s="111">
        <v>0</v>
      </c>
      <c r="E281" s="95" t="s">
        <v>44</v>
      </c>
      <c r="F281" s="95" t="s">
        <v>44</v>
      </c>
      <c r="G281" s="47" t="s">
        <v>1393</v>
      </c>
      <c r="H281" s="116" t="s">
        <v>34</v>
      </c>
      <c r="I281" s="116" t="s">
        <v>44</v>
      </c>
      <c r="J281" s="117" t="s">
        <v>1388</v>
      </c>
      <c r="K281" s="47"/>
      <c r="L281" s="82"/>
      <c r="M281" s="82"/>
      <c r="N281" s="82"/>
      <c r="O281" s="82"/>
      <c r="P281" s="82"/>
      <c r="Q281" s="82"/>
      <c r="R281" s="82"/>
      <c r="S281" s="82"/>
      <c r="T281" s="82"/>
      <c r="U281" s="82"/>
      <c r="V281" s="82"/>
      <c r="W281" s="82"/>
      <c r="X281" s="82"/>
      <c r="Y281" s="82"/>
      <c r="Z281" s="82"/>
    </row>
    <row r="282" spans="1:28" ht="12.75" customHeight="1">
      <c r="A282" s="147" t="s">
        <v>537</v>
      </c>
      <c r="B282" s="47" t="s">
        <v>235</v>
      </c>
      <c r="C282" s="94"/>
      <c r="D282" s="111">
        <v>0</v>
      </c>
      <c r="E282" s="95" t="s">
        <v>34</v>
      </c>
      <c r="F282" s="95" t="s">
        <v>44</v>
      </c>
      <c r="G282" s="96" t="s">
        <v>1394</v>
      </c>
      <c r="H282" s="116" t="s">
        <v>34</v>
      </c>
      <c r="I282" s="116" t="s">
        <v>44</v>
      </c>
      <c r="J282" s="117" t="s">
        <v>1388</v>
      </c>
      <c r="K282" s="47"/>
      <c r="L282" s="82"/>
      <c r="M282" s="82"/>
      <c r="N282" s="82"/>
      <c r="O282" s="82"/>
      <c r="P282" s="82"/>
      <c r="Q282" s="82"/>
      <c r="R282" s="82"/>
      <c r="S282" s="82"/>
      <c r="T282" s="82"/>
      <c r="U282" s="82"/>
      <c r="V282" s="82"/>
      <c r="W282" s="82"/>
      <c r="X282" s="82"/>
      <c r="Y282" s="82"/>
      <c r="Z282" s="82"/>
    </row>
    <row r="283" spans="1:28" ht="12.75" customHeight="1">
      <c r="A283" s="147" t="s">
        <v>537</v>
      </c>
      <c r="B283" s="47" t="s">
        <v>374</v>
      </c>
      <c r="C283" s="94"/>
      <c r="D283" s="111">
        <v>0</v>
      </c>
      <c r="E283" s="95" t="s">
        <v>34</v>
      </c>
      <c r="F283" s="95" t="s">
        <v>34</v>
      </c>
      <c r="G283" s="96" t="s">
        <v>1395</v>
      </c>
      <c r="H283" s="116" t="s">
        <v>34</v>
      </c>
      <c r="I283" s="116" t="s">
        <v>44</v>
      </c>
      <c r="J283" s="117" t="s">
        <v>1388</v>
      </c>
      <c r="K283" s="47"/>
      <c r="L283" s="82"/>
      <c r="M283" s="82"/>
      <c r="N283" s="82"/>
      <c r="O283" s="82"/>
      <c r="P283" s="82"/>
      <c r="Q283" s="82"/>
      <c r="R283" s="82"/>
      <c r="S283" s="82"/>
      <c r="T283" s="82"/>
      <c r="U283" s="82"/>
      <c r="V283" s="82"/>
      <c r="W283" s="82"/>
      <c r="X283" s="82"/>
      <c r="Y283" s="82"/>
      <c r="Z283" s="82"/>
    </row>
    <row r="284" spans="1:28" ht="12.75" customHeight="1">
      <c r="A284" s="147" t="s">
        <v>537</v>
      </c>
      <c r="B284" s="47" t="s">
        <v>149</v>
      </c>
      <c r="C284" s="94"/>
      <c r="D284" s="111">
        <v>0</v>
      </c>
      <c r="E284" s="95" t="s">
        <v>34</v>
      </c>
      <c r="F284" s="95" t="s">
        <v>44</v>
      </c>
      <c r="G284" s="118" t="s">
        <v>1396</v>
      </c>
      <c r="H284" s="116" t="s">
        <v>34</v>
      </c>
      <c r="I284" s="116" t="s">
        <v>44</v>
      </c>
      <c r="J284" s="117" t="s">
        <v>1388</v>
      </c>
      <c r="K284" s="47" t="s">
        <v>1398</v>
      </c>
      <c r="L284" s="82"/>
      <c r="M284" s="82"/>
      <c r="N284" s="82"/>
      <c r="O284" s="82"/>
      <c r="P284" s="82"/>
      <c r="Q284" s="82"/>
      <c r="R284" s="82"/>
      <c r="S284" s="82"/>
      <c r="T284" s="82"/>
      <c r="U284" s="82"/>
      <c r="V284" s="82"/>
      <c r="W284" s="82"/>
      <c r="X284" s="82"/>
      <c r="Y284" s="82"/>
      <c r="Z284" s="82"/>
    </row>
    <row r="285" spans="1:28" ht="12.75" customHeight="1">
      <c r="A285" s="147" t="s">
        <v>537</v>
      </c>
      <c r="B285" s="47" t="s">
        <v>814</v>
      </c>
      <c r="C285" s="94"/>
      <c r="D285" s="111">
        <v>0</v>
      </c>
      <c r="E285" s="95" t="s">
        <v>33</v>
      </c>
      <c r="F285" s="95" t="s">
        <v>33</v>
      </c>
      <c r="G285" s="47"/>
      <c r="H285" s="116" t="s">
        <v>34</v>
      </c>
      <c r="I285" s="116" t="s">
        <v>44</v>
      </c>
      <c r="J285" s="117" t="s">
        <v>1388</v>
      </c>
      <c r="K285" s="47"/>
      <c r="L285" s="82"/>
      <c r="M285" s="82"/>
      <c r="N285" s="82"/>
      <c r="O285" s="82"/>
      <c r="P285" s="82"/>
      <c r="Q285" s="82"/>
      <c r="R285" s="82"/>
      <c r="S285" s="82"/>
      <c r="T285" s="82"/>
      <c r="U285" s="82"/>
      <c r="V285" s="82"/>
      <c r="W285" s="82"/>
      <c r="X285" s="82"/>
      <c r="Y285" s="82"/>
      <c r="Z285" s="82"/>
    </row>
    <row r="286" spans="1:28" ht="12.75" customHeight="1">
      <c r="A286" s="147" t="s">
        <v>537</v>
      </c>
      <c r="B286" s="47" t="s">
        <v>817</v>
      </c>
      <c r="C286" s="94"/>
      <c r="D286" s="111">
        <v>0</v>
      </c>
      <c r="E286" s="95" t="s">
        <v>33</v>
      </c>
      <c r="F286" s="95" t="s">
        <v>33</v>
      </c>
      <c r="G286" s="47"/>
      <c r="H286" s="116" t="s">
        <v>34</v>
      </c>
      <c r="I286" s="116" t="s">
        <v>44</v>
      </c>
      <c r="J286" s="117" t="s">
        <v>1388</v>
      </c>
      <c r="K286" s="47"/>
      <c r="L286" s="82"/>
      <c r="M286" s="82"/>
      <c r="N286" s="82"/>
      <c r="O286" s="82"/>
      <c r="P286" s="82"/>
      <c r="Q286" s="82"/>
      <c r="R286" s="82"/>
      <c r="S286" s="82"/>
      <c r="T286" s="82"/>
      <c r="U286" s="82"/>
      <c r="V286" s="82"/>
      <c r="W286" s="82"/>
      <c r="X286" s="82"/>
      <c r="Y286" s="82"/>
      <c r="Z286" s="82"/>
    </row>
    <row r="287" spans="1:28" ht="12.75" customHeight="1">
      <c r="A287" s="147" t="s">
        <v>537</v>
      </c>
      <c r="B287" s="47" t="s">
        <v>818</v>
      </c>
      <c r="C287" s="94"/>
      <c r="D287" s="111">
        <v>0</v>
      </c>
      <c r="E287" s="116" t="s">
        <v>44</v>
      </c>
      <c r="F287" s="116" t="s">
        <v>44</v>
      </c>
      <c r="G287" s="119" t="s">
        <v>1402</v>
      </c>
      <c r="H287" s="116" t="s">
        <v>34</v>
      </c>
      <c r="I287" s="116" t="s">
        <v>44</v>
      </c>
      <c r="J287" s="117" t="s">
        <v>1388</v>
      </c>
      <c r="K287" s="120" t="s">
        <v>1405</v>
      </c>
      <c r="L287" s="82"/>
      <c r="M287" s="82"/>
      <c r="N287" s="82"/>
      <c r="O287" s="82"/>
      <c r="P287" s="82"/>
      <c r="Q287" s="82"/>
      <c r="R287" s="82"/>
      <c r="S287" s="82"/>
      <c r="T287" s="82"/>
      <c r="U287" s="82"/>
      <c r="V287" s="82"/>
      <c r="W287" s="82"/>
      <c r="X287" s="82"/>
      <c r="Y287" s="82"/>
      <c r="Z287" s="82"/>
    </row>
    <row r="288" spans="1:28" ht="12.75" customHeight="1">
      <c r="A288" s="147" t="s">
        <v>537</v>
      </c>
      <c r="B288" s="47" t="s">
        <v>821</v>
      </c>
      <c r="C288" s="94"/>
      <c r="D288" s="111">
        <v>0</v>
      </c>
      <c r="E288" s="95" t="s">
        <v>34</v>
      </c>
      <c r="F288" s="95" t="s">
        <v>34</v>
      </c>
      <c r="G288" s="47" t="s">
        <v>1408</v>
      </c>
      <c r="H288" s="116" t="s">
        <v>34</v>
      </c>
      <c r="I288" s="116" t="s">
        <v>44</v>
      </c>
      <c r="J288" s="117" t="s">
        <v>1388</v>
      </c>
      <c r="K288" s="47" t="s">
        <v>1410</v>
      </c>
      <c r="L288" s="82"/>
      <c r="M288" s="82"/>
      <c r="N288" s="82"/>
      <c r="O288" s="82"/>
      <c r="P288" s="82"/>
      <c r="Q288" s="82"/>
      <c r="R288" s="82"/>
      <c r="S288" s="82"/>
      <c r="T288" s="82"/>
      <c r="U288" s="82"/>
      <c r="V288" s="82"/>
      <c r="W288" s="82"/>
      <c r="X288" s="82"/>
      <c r="Y288" s="82"/>
      <c r="Z288" s="82"/>
    </row>
    <row r="289" spans="1:28" ht="12.75" customHeight="1">
      <c r="A289" s="234" t="s">
        <v>537</v>
      </c>
      <c r="B289" s="108" t="s">
        <v>825</v>
      </c>
      <c r="C289" s="113"/>
      <c r="D289" s="114">
        <v>0</v>
      </c>
      <c r="E289" s="110" t="s">
        <v>44</v>
      </c>
      <c r="F289" s="110" t="s">
        <v>44</v>
      </c>
      <c r="G289" s="108" t="s">
        <v>1411</v>
      </c>
      <c r="H289" s="121" t="s">
        <v>34</v>
      </c>
      <c r="I289" s="121" t="s">
        <v>44</v>
      </c>
      <c r="J289" s="122" t="s">
        <v>1388</v>
      </c>
      <c r="K289" s="108" t="s">
        <v>1415</v>
      </c>
      <c r="L289" s="109"/>
      <c r="M289" s="109"/>
      <c r="N289" s="109"/>
      <c r="O289" s="109"/>
      <c r="P289" s="109"/>
      <c r="Q289" s="109"/>
      <c r="R289" s="109"/>
      <c r="S289" s="109"/>
      <c r="T289" s="109"/>
      <c r="U289" s="109"/>
      <c r="V289" s="109"/>
      <c r="W289" s="109"/>
      <c r="X289" s="109"/>
      <c r="Y289" s="109"/>
      <c r="Z289" s="109"/>
      <c r="AA289" s="24"/>
      <c r="AB289" s="24"/>
    </row>
    <row r="290" spans="1:28" ht="12.75" customHeight="1">
      <c r="A290" s="187" t="s">
        <v>1416</v>
      </c>
      <c r="B290" s="47" t="s">
        <v>771</v>
      </c>
      <c r="C290" s="94"/>
      <c r="D290" s="111">
        <v>0</v>
      </c>
      <c r="E290" s="95" t="s">
        <v>34</v>
      </c>
      <c r="F290" s="95" t="s">
        <v>34</v>
      </c>
      <c r="G290" s="96" t="s">
        <v>1417</v>
      </c>
      <c r="H290" s="116" t="s">
        <v>34</v>
      </c>
      <c r="I290" s="116" t="s">
        <v>44</v>
      </c>
      <c r="J290" s="123" t="s">
        <v>1420</v>
      </c>
      <c r="K290" s="47"/>
      <c r="L290" s="82"/>
      <c r="M290" s="82"/>
      <c r="N290" s="82"/>
      <c r="O290" s="82"/>
      <c r="P290" s="82"/>
      <c r="Q290" s="82"/>
      <c r="R290" s="82"/>
      <c r="S290" s="82"/>
      <c r="T290" s="82"/>
      <c r="U290" s="82"/>
      <c r="V290" s="82"/>
      <c r="W290" s="82"/>
      <c r="X290" s="82"/>
      <c r="Y290" s="82"/>
      <c r="Z290" s="82"/>
    </row>
    <row r="291" spans="1:28" ht="12.75" customHeight="1">
      <c r="A291" s="187" t="s">
        <v>1416</v>
      </c>
      <c r="B291" s="47" t="s">
        <v>780</v>
      </c>
      <c r="C291" s="124"/>
      <c r="D291" s="116">
        <v>0</v>
      </c>
      <c r="E291" s="116" t="s">
        <v>34</v>
      </c>
      <c r="F291" s="116" t="s">
        <v>34</v>
      </c>
      <c r="G291" s="123" t="s">
        <v>1425</v>
      </c>
      <c r="H291" s="116" t="s">
        <v>34</v>
      </c>
      <c r="I291" s="116" t="s">
        <v>44</v>
      </c>
      <c r="J291" s="123" t="s">
        <v>1420</v>
      </c>
      <c r="K291" s="120"/>
      <c r="L291" s="82"/>
      <c r="M291" s="82"/>
      <c r="N291" s="82"/>
      <c r="O291" s="82"/>
      <c r="P291" s="82"/>
      <c r="Q291" s="82"/>
      <c r="R291" s="82"/>
      <c r="S291" s="82"/>
      <c r="T291" s="82"/>
      <c r="U291" s="82"/>
      <c r="V291" s="82"/>
      <c r="W291" s="82"/>
      <c r="X291" s="82"/>
      <c r="Y291" s="82"/>
      <c r="Z291" s="82"/>
    </row>
    <row r="292" spans="1:28" ht="12.75" customHeight="1">
      <c r="A292" s="187" t="s">
        <v>1416</v>
      </c>
      <c r="B292" s="47" t="s">
        <v>2315</v>
      </c>
      <c r="C292" s="94"/>
      <c r="D292" s="111">
        <v>0</v>
      </c>
      <c r="E292" s="95" t="s">
        <v>34</v>
      </c>
      <c r="F292" s="95" t="s">
        <v>34</v>
      </c>
      <c r="G292" s="96" t="s">
        <v>1428</v>
      </c>
      <c r="H292" s="116" t="s">
        <v>34</v>
      </c>
      <c r="I292" s="116" t="s">
        <v>44</v>
      </c>
      <c r="J292" s="123" t="s">
        <v>1420</v>
      </c>
      <c r="K292" s="47"/>
      <c r="L292" s="82"/>
      <c r="M292" s="82"/>
      <c r="N292" s="82"/>
      <c r="O292" s="82"/>
      <c r="P292" s="82"/>
      <c r="Q292" s="82"/>
      <c r="R292" s="82"/>
      <c r="S292" s="82"/>
      <c r="T292" s="82"/>
      <c r="U292" s="82"/>
      <c r="V292" s="82"/>
      <c r="W292" s="82"/>
      <c r="X292" s="82"/>
      <c r="Y292" s="82"/>
      <c r="Z292" s="82"/>
    </row>
    <row r="293" spans="1:28" ht="12.75" customHeight="1">
      <c r="A293" s="187" t="s">
        <v>1416</v>
      </c>
      <c r="B293" s="47" t="s">
        <v>788</v>
      </c>
      <c r="C293" s="94"/>
      <c r="D293" s="111">
        <v>0</v>
      </c>
      <c r="E293" s="95" t="s">
        <v>33</v>
      </c>
      <c r="F293" s="95" t="s">
        <v>33</v>
      </c>
      <c r="G293" s="47"/>
      <c r="H293" s="116" t="s">
        <v>34</v>
      </c>
      <c r="I293" s="116" t="s">
        <v>44</v>
      </c>
      <c r="J293" s="123" t="s">
        <v>1420</v>
      </c>
      <c r="K293" s="47"/>
      <c r="L293" s="82"/>
      <c r="M293" s="82"/>
      <c r="N293" s="82"/>
      <c r="O293" s="82"/>
      <c r="P293" s="82"/>
      <c r="Q293" s="82"/>
      <c r="R293" s="82"/>
      <c r="S293" s="82"/>
      <c r="T293" s="82"/>
      <c r="U293" s="82"/>
      <c r="V293" s="82"/>
      <c r="W293" s="82"/>
      <c r="X293" s="82"/>
      <c r="Y293" s="82"/>
      <c r="Z293" s="82"/>
    </row>
    <row r="294" spans="1:28" ht="12.75" customHeight="1">
      <c r="A294" s="187" t="s">
        <v>1416</v>
      </c>
      <c r="B294" s="47" t="s">
        <v>793</v>
      </c>
      <c r="C294" s="94"/>
      <c r="D294" s="111">
        <v>0</v>
      </c>
      <c r="E294" s="95" t="s">
        <v>33</v>
      </c>
      <c r="F294" s="95" t="s">
        <v>33</v>
      </c>
      <c r="G294" s="47"/>
      <c r="H294" s="116" t="s">
        <v>34</v>
      </c>
      <c r="I294" s="116" t="s">
        <v>44</v>
      </c>
      <c r="J294" s="123" t="s">
        <v>1420</v>
      </c>
      <c r="K294" s="47"/>
      <c r="L294" s="82"/>
      <c r="M294" s="82"/>
      <c r="N294" s="82"/>
      <c r="O294" s="82"/>
      <c r="P294" s="82"/>
      <c r="Q294" s="82"/>
      <c r="R294" s="82"/>
      <c r="S294" s="82"/>
      <c r="T294" s="82"/>
      <c r="U294" s="82"/>
      <c r="V294" s="82"/>
      <c r="W294" s="82"/>
      <c r="X294" s="82"/>
      <c r="Y294" s="82"/>
      <c r="Z294" s="82"/>
    </row>
    <row r="295" spans="1:28" ht="12.75" customHeight="1">
      <c r="A295" s="187" t="s">
        <v>1416</v>
      </c>
      <c r="B295" s="47" t="s">
        <v>796</v>
      </c>
      <c r="C295" s="94"/>
      <c r="D295" s="111">
        <v>0</v>
      </c>
      <c r="E295" s="95" t="s">
        <v>33</v>
      </c>
      <c r="F295" s="95" t="s">
        <v>33</v>
      </c>
      <c r="G295" s="47"/>
      <c r="H295" s="116" t="s">
        <v>34</v>
      </c>
      <c r="I295" s="116" t="s">
        <v>44</v>
      </c>
      <c r="J295" s="123" t="s">
        <v>1420</v>
      </c>
      <c r="K295" s="47"/>
      <c r="L295" s="82"/>
      <c r="M295" s="82"/>
      <c r="N295" s="82"/>
      <c r="O295" s="82"/>
      <c r="P295" s="82"/>
      <c r="Q295" s="82"/>
      <c r="R295" s="82"/>
      <c r="S295" s="82"/>
      <c r="T295" s="82"/>
      <c r="U295" s="82"/>
      <c r="V295" s="82"/>
      <c r="W295" s="82"/>
      <c r="X295" s="82"/>
      <c r="Y295" s="82"/>
      <c r="Z295" s="82"/>
    </row>
    <row r="296" spans="1:28" ht="12.75" customHeight="1">
      <c r="A296" s="187" t="s">
        <v>1416</v>
      </c>
      <c r="B296" s="47" t="s">
        <v>446</v>
      </c>
      <c r="C296" s="94"/>
      <c r="D296" s="111">
        <v>0</v>
      </c>
      <c r="E296" s="95" t="s">
        <v>33</v>
      </c>
      <c r="F296" s="95" t="s">
        <v>33</v>
      </c>
      <c r="G296" s="47"/>
      <c r="H296" s="116" t="s">
        <v>34</v>
      </c>
      <c r="I296" s="116" t="s">
        <v>44</v>
      </c>
      <c r="J296" s="123" t="s">
        <v>1420</v>
      </c>
      <c r="K296" s="47"/>
      <c r="L296" s="82"/>
      <c r="M296" s="82"/>
      <c r="N296" s="82"/>
      <c r="O296" s="82"/>
      <c r="P296" s="82"/>
      <c r="Q296" s="82"/>
      <c r="R296" s="82"/>
      <c r="S296" s="82"/>
      <c r="T296" s="82"/>
      <c r="U296" s="82"/>
      <c r="V296" s="82"/>
      <c r="W296" s="82"/>
      <c r="X296" s="82"/>
      <c r="Y296" s="82"/>
      <c r="Z296" s="82"/>
    </row>
    <row r="297" spans="1:28" ht="12.75" customHeight="1">
      <c r="A297" s="187" t="s">
        <v>1416</v>
      </c>
      <c r="B297" s="47" t="s">
        <v>162</v>
      </c>
      <c r="C297" s="94"/>
      <c r="D297" s="111">
        <v>0</v>
      </c>
      <c r="E297" s="95" t="s">
        <v>34</v>
      </c>
      <c r="F297" s="95" t="s">
        <v>44</v>
      </c>
      <c r="G297" s="96" t="s">
        <v>1432</v>
      </c>
      <c r="H297" s="116" t="s">
        <v>34</v>
      </c>
      <c r="I297" s="116" t="s">
        <v>44</v>
      </c>
      <c r="J297" s="123" t="s">
        <v>1420</v>
      </c>
      <c r="K297" s="47"/>
      <c r="L297" s="82"/>
      <c r="M297" s="82"/>
      <c r="N297" s="82"/>
      <c r="O297" s="82"/>
      <c r="P297" s="82"/>
      <c r="Q297" s="82"/>
      <c r="R297" s="82"/>
      <c r="S297" s="82"/>
      <c r="T297" s="82"/>
      <c r="U297" s="82"/>
      <c r="V297" s="82"/>
      <c r="W297" s="82"/>
      <c r="X297" s="82"/>
      <c r="Y297" s="82"/>
      <c r="Z297" s="82"/>
    </row>
    <row r="298" spans="1:28" ht="12.75" customHeight="1">
      <c r="A298" s="187" t="s">
        <v>1416</v>
      </c>
      <c r="B298" s="47" t="s">
        <v>235</v>
      </c>
      <c r="C298" s="94"/>
      <c r="D298" s="111">
        <v>0</v>
      </c>
      <c r="E298" s="95" t="s">
        <v>34</v>
      </c>
      <c r="F298" s="95" t="s">
        <v>44</v>
      </c>
      <c r="G298" s="47" t="s">
        <v>1434</v>
      </c>
      <c r="H298" s="116" t="s">
        <v>34</v>
      </c>
      <c r="I298" s="116" t="s">
        <v>44</v>
      </c>
      <c r="J298" s="123" t="s">
        <v>1420</v>
      </c>
      <c r="K298" s="47"/>
      <c r="L298" s="82"/>
      <c r="M298" s="82"/>
      <c r="N298" s="82"/>
      <c r="O298" s="82"/>
      <c r="P298" s="82"/>
      <c r="Q298" s="82"/>
      <c r="R298" s="82"/>
      <c r="S298" s="82"/>
      <c r="T298" s="82"/>
      <c r="U298" s="82"/>
      <c r="V298" s="82"/>
      <c r="W298" s="82"/>
      <c r="X298" s="82"/>
      <c r="Y298" s="82"/>
      <c r="Z298" s="82"/>
    </row>
    <row r="299" spans="1:28" ht="12.75" customHeight="1">
      <c r="A299" s="187" t="s">
        <v>1416</v>
      </c>
      <c r="B299" s="47" t="s">
        <v>374</v>
      </c>
      <c r="C299" s="94"/>
      <c r="D299" s="111">
        <v>0</v>
      </c>
      <c r="E299" s="95" t="s">
        <v>33</v>
      </c>
      <c r="F299" s="95" t="s">
        <v>33</v>
      </c>
      <c r="G299" s="47"/>
      <c r="H299" s="116" t="s">
        <v>34</v>
      </c>
      <c r="I299" s="116" t="s">
        <v>44</v>
      </c>
      <c r="J299" s="123" t="s">
        <v>1420</v>
      </c>
      <c r="K299" s="47"/>
      <c r="L299" s="82"/>
      <c r="M299" s="82"/>
      <c r="N299" s="82"/>
      <c r="O299" s="82"/>
      <c r="P299" s="82"/>
      <c r="Q299" s="82"/>
      <c r="R299" s="82"/>
      <c r="S299" s="82"/>
      <c r="T299" s="82"/>
      <c r="U299" s="82"/>
      <c r="V299" s="82"/>
      <c r="W299" s="82"/>
      <c r="X299" s="82"/>
      <c r="Y299" s="82"/>
      <c r="Z299" s="82"/>
    </row>
    <row r="300" spans="1:28" ht="12.75" customHeight="1">
      <c r="A300" s="187" t="s">
        <v>1416</v>
      </c>
      <c r="B300" s="47" t="s">
        <v>149</v>
      </c>
      <c r="C300" s="94"/>
      <c r="D300" s="111">
        <v>0</v>
      </c>
      <c r="E300" s="95" t="s">
        <v>34</v>
      </c>
      <c r="F300" s="95" t="s">
        <v>34</v>
      </c>
      <c r="G300" s="47" t="s">
        <v>1435</v>
      </c>
      <c r="H300" s="116" t="s">
        <v>34</v>
      </c>
      <c r="I300" s="116" t="s">
        <v>44</v>
      </c>
      <c r="J300" s="123" t="s">
        <v>1420</v>
      </c>
      <c r="K300" s="47"/>
      <c r="L300" s="82"/>
      <c r="M300" s="82"/>
      <c r="N300" s="82"/>
      <c r="O300" s="82"/>
      <c r="P300" s="82"/>
      <c r="Q300" s="82"/>
      <c r="R300" s="82"/>
      <c r="S300" s="82"/>
      <c r="T300" s="82"/>
      <c r="U300" s="82"/>
      <c r="V300" s="82"/>
      <c r="W300" s="82"/>
      <c r="X300" s="82"/>
      <c r="Y300" s="82"/>
      <c r="Z300" s="82"/>
    </row>
    <row r="301" spans="1:28" ht="12.75" customHeight="1">
      <c r="A301" s="187" t="s">
        <v>1416</v>
      </c>
      <c r="B301" s="47" t="s">
        <v>814</v>
      </c>
      <c r="C301" s="94"/>
      <c r="D301" s="111">
        <v>0</v>
      </c>
      <c r="E301" s="95" t="s">
        <v>34</v>
      </c>
      <c r="F301" s="95" t="s">
        <v>34</v>
      </c>
      <c r="G301" s="96" t="s">
        <v>1417</v>
      </c>
      <c r="H301" s="116" t="s">
        <v>34</v>
      </c>
      <c r="I301" s="116" t="s">
        <v>44</v>
      </c>
      <c r="J301" s="123" t="s">
        <v>1420</v>
      </c>
      <c r="K301" s="47"/>
      <c r="L301" s="82"/>
      <c r="M301" s="82"/>
      <c r="N301" s="82"/>
      <c r="O301" s="82"/>
      <c r="P301" s="82"/>
      <c r="Q301" s="82"/>
      <c r="R301" s="82"/>
      <c r="S301" s="82"/>
      <c r="T301" s="82"/>
      <c r="U301" s="82"/>
      <c r="V301" s="82"/>
      <c r="W301" s="82"/>
      <c r="X301" s="82"/>
      <c r="Y301" s="82"/>
      <c r="Z301" s="82"/>
    </row>
    <row r="302" spans="1:28" ht="12.75" customHeight="1">
      <c r="A302" s="187" t="s">
        <v>1416</v>
      </c>
      <c r="B302" s="47" t="s">
        <v>817</v>
      </c>
      <c r="C302" s="94"/>
      <c r="D302" s="111">
        <v>0</v>
      </c>
      <c r="E302" s="95" t="s">
        <v>33</v>
      </c>
      <c r="F302" s="95" t="s">
        <v>33</v>
      </c>
      <c r="G302" s="47"/>
      <c r="H302" s="116" t="s">
        <v>34</v>
      </c>
      <c r="I302" s="116" t="s">
        <v>44</v>
      </c>
      <c r="J302" s="123" t="s">
        <v>1420</v>
      </c>
      <c r="K302" s="47"/>
      <c r="L302" s="82"/>
      <c r="M302" s="82"/>
      <c r="N302" s="82"/>
      <c r="O302" s="82"/>
      <c r="P302" s="82"/>
      <c r="Q302" s="82"/>
      <c r="R302" s="82"/>
      <c r="S302" s="82"/>
      <c r="T302" s="82"/>
      <c r="U302" s="82"/>
      <c r="V302" s="82"/>
      <c r="W302" s="82"/>
      <c r="X302" s="82"/>
      <c r="Y302" s="82"/>
      <c r="Z302" s="82"/>
    </row>
    <row r="303" spans="1:28" ht="12.75" customHeight="1">
      <c r="A303" s="187" t="s">
        <v>1416</v>
      </c>
      <c r="B303" s="47" t="s">
        <v>818</v>
      </c>
      <c r="C303" s="94"/>
      <c r="D303" s="111">
        <v>0</v>
      </c>
      <c r="E303" s="95" t="s">
        <v>34</v>
      </c>
      <c r="F303" s="95" t="s">
        <v>44</v>
      </c>
      <c r="G303" s="96" t="s">
        <v>1432</v>
      </c>
      <c r="H303" s="116" t="s">
        <v>34</v>
      </c>
      <c r="I303" s="116" t="s">
        <v>44</v>
      </c>
      <c r="J303" s="123" t="s">
        <v>1420</v>
      </c>
      <c r="K303" s="47"/>
      <c r="L303" s="82"/>
      <c r="M303" s="82"/>
      <c r="N303" s="82"/>
      <c r="O303" s="82"/>
      <c r="P303" s="82"/>
      <c r="Q303" s="82"/>
      <c r="R303" s="82"/>
      <c r="S303" s="82"/>
      <c r="T303" s="82"/>
      <c r="U303" s="82"/>
      <c r="V303" s="82"/>
      <c r="W303" s="82"/>
      <c r="X303" s="82"/>
      <c r="Y303" s="82"/>
      <c r="Z303" s="82"/>
    </row>
    <row r="304" spans="1:28" ht="12.75" customHeight="1">
      <c r="A304" s="187" t="s">
        <v>1416</v>
      </c>
      <c r="B304" s="47" t="s">
        <v>821</v>
      </c>
      <c r="C304" s="94"/>
      <c r="D304" s="111">
        <v>0</v>
      </c>
      <c r="E304" s="95" t="s">
        <v>34</v>
      </c>
      <c r="F304" s="95" t="s">
        <v>34</v>
      </c>
      <c r="G304" s="96" t="s">
        <v>1425</v>
      </c>
      <c r="H304" s="116" t="s">
        <v>34</v>
      </c>
      <c r="I304" s="116" t="s">
        <v>44</v>
      </c>
      <c r="J304" s="123" t="s">
        <v>1420</v>
      </c>
      <c r="K304" s="47"/>
      <c r="L304" s="82"/>
      <c r="M304" s="82"/>
      <c r="N304" s="82"/>
      <c r="O304" s="82"/>
      <c r="P304" s="82"/>
      <c r="Q304" s="82"/>
      <c r="R304" s="82"/>
      <c r="S304" s="82"/>
      <c r="T304" s="82"/>
      <c r="U304" s="82"/>
      <c r="V304" s="82"/>
      <c r="W304" s="82"/>
      <c r="X304" s="82"/>
      <c r="Y304" s="82"/>
      <c r="Z304" s="82"/>
    </row>
    <row r="305" spans="1:28" ht="12.75" customHeight="1">
      <c r="A305" s="232" t="s">
        <v>1416</v>
      </c>
      <c r="B305" s="108" t="s">
        <v>825</v>
      </c>
      <c r="C305" s="113"/>
      <c r="D305" s="114">
        <v>0</v>
      </c>
      <c r="E305" s="110" t="s">
        <v>34</v>
      </c>
      <c r="F305" s="110" t="s">
        <v>34</v>
      </c>
      <c r="G305" s="108" t="s">
        <v>1436</v>
      </c>
      <c r="H305" s="116" t="s">
        <v>34</v>
      </c>
      <c r="I305" s="121" t="s">
        <v>44</v>
      </c>
      <c r="J305" s="125" t="s">
        <v>1420</v>
      </c>
      <c r="K305" s="108"/>
      <c r="L305" s="109"/>
      <c r="M305" s="109"/>
      <c r="N305" s="109"/>
      <c r="O305" s="109"/>
      <c r="P305" s="109"/>
      <c r="Q305" s="109"/>
      <c r="R305" s="109"/>
      <c r="S305" s="109"/>
      <c r="T305" s="109"/>
      <c r="U305" s="109"/>
      <c r="V305" s="109"/>
      <c r="W305" s="109"/>
      <c r="X305" s="109"/>
      <c r="Y305" s="109"/>
      <c r="Z305" s="109"/>
      <c r="AA305" s="24"/>
      <c r="AB305" s="24"/>
    </row>
    <row r="306" spans="1:28" ht="12.75" customHeight="1">
      <c r="A306" s="231" t="s">
        <v>445</v>
      </c>
      <c r="B306" s="47" t="s">
        <v>771</v>
      </c>
      <c r="C306" s="94"/>
      <c r="D306" s="111">
        <v>0</v>
      </c>
      <c r="E306" s="95" t="s">
        <v>34</v>
      </c>
      <c r="F306" s="95" t="s">
        <v>34</v>
      </c>
      <c r="G306" s="96" t="s">
        <v>1438</v>
      </c>
      <c r="H306" s="126" t="s">
        <v>34</v>
      </c>
      <c r="I306" s="116" t="s">
        <v>34</v>
      </c>
      <c r="J306" s="123" t="s">
        <v>1439</v>
      </c>
      <c r="K306" s="47"/>
      <c r="L306" s="82"/>
      <c r="M306" s="82"/>
      <c r="N306" s="82"/>
      <c r="O306" s="82"/>
      <c r="P306" s="82"/>
      <c r="Q306" s="82"/>
      <c r="R306" s="82"/>
      <c r="S306" s="82"/>
      <c r="T306" s="82"/>
      <c r="U306" s="82"/>
      <c r="V306" s="82"/>
      <c r="W306" s="82"/>
      <c r="X306" s="82"/>
      <c r="Y306" s="82"/>
      <c r="Z306" s="82"/>
    </row>
    <row r="307" spans="1:28" ht="12.75" customHeight="1">
      <c r="A307" s="231" t="s">
        <v>445</v>
      </c>
      <c r="B307" s="47" t="s">
        <v>780</v>
      </c>
      <c r="C307" s="124"/>
      <c r="D307" s="116">
        <v>0</v>
      </c>
      <c r="E307" s="116" t="s">
        <v>34</v>
      </c>
      <c r="F307" s="116" t="s">
        <v>34</v>
      </c>
      <c r="G307" s="119" t="s">
        <v>1440</v>
      </c>
      <c r="H307" s="116" t="s">
        <v>34</v>
      </c>
      <c r="I307" s="116" t="s">
        <v>34</v>
      </c>
      <c r="J307" s="123" t="s">
        <v>1439</v>
      </c>
      <c r="K307" s="120"/>
      <c r="L307" s="82"/>
      <c r="M307" s="82"/>
      <c r="N307" s="82"/>
      <c r="O307" s="82"/>
      <c r="P307" s="82"/>
      <c r="Q307" s="82"/>
      <c r="R307" s="82"/>
      <c r="S307" s="82"/>
      <c r="T307" s="82"/>
      <c r="U307" s="82"/>
      <c r="V307" s="82"/>
      <c r="W307" s="82"/>
      <c r="X307" s="82"/>
      <c r="Y307" s="82"/>
      <c r="Z307" s="82"/>
    </row>
    <row r="308" spans="1:28" ht="12.75" customHeight="1">
      <c r="A308" s="231" t="s">
        <v>445</v>
      </c>
      <c r="B308" s="47" t="s">
        <v>2315</v>
      </c>
      <c r="C308" s="94"/>
      <c r="D308" s="111">
        <v>0</v>
      </c>
      <c r="E308" s="95" t="s">
        <v>34</v>
      </c>
      <c r="F308" s="95" t="s">
        <v>34</v>
      </c>
      <c r="G308" s="96" t="s">
        <v>1441</v>
      </c>
      <c r="H308" s="116" t="s">
        <v>34</v>
      </c>
      <c r="I308" s="116" t="s">
        <v>34</v>
      </c>
      <c r="J308" s="123" t="s">
        <v>1439</v>
      </c>
      <c r="K308" s="47"/>
      <c r="L308" s="82"/>
      <c r="M308" s="82"/>
      <c r="N308" s="82"/>
      <c r="O308" s="82"/>
      <c r="P308" s="82"/>
      <c r="Q308" s="82"/>
      <c r="R308" s="82"/>
      <c r="S308" s="82"/>
      <c r="T308" s="82"/>
      <c r="U308" s="82"/>
      <c r="V308" s="82"/>
      <c r="W308" s="82"/>
      <c r="X308" s="82"/>
      <c r="Y308" s="82"/>
      <c r="Z308" s="82"/>
    </row>
    <row r="309" spans="1:28" ht="12.75" customHeight="1">
      <c r="A309" s="231" t="s">
        <v>445</v>
      </c>
      <c r="B309" s="47" t="s">
        <v>788</v>
      </c>
      <c r="C309" s="94"/>
      <c r="D309" s="111">
        <v>0</v>
      </c>
      <c r="E309" s="95" t="s">
        <v>33</v>
      </c>
      <c r="F309" s="95" t="s">
        <v>33</v>
      </c>
      <c r="G309" s="47"/>
      <c r="H309" s="116" t="s">
        <v>34</v>
      </c>
      <c r="I309" s="116" t="s">
        <v>34</v>
      </c>
      <c r="J309" s="123" t="s">
        <v>1439</v>
      </c>
      <c r="K309" s="47"/>
      <c r="L309" s="82"/>
      <c r="M309" s="82"/>
      <c r="N309" s="82"/>
      <c r="O309" s="82"/>
      <c r="P309" s="82"/>
      <c r="Q309" s="82"/>
      <c r="R309" s="82"/>
      <c r="S309" s="82"/>
      <c r="T309" s="82"/>
      <c r="U309" s="82"/>
      <c r="V309" s="82"/>
      <c r="W309" s="82"/>
      <c r="X309" s="82"/>
      <c r="Y309" s="82"/>
      <c r="Z309" s="82"/>
    </row>
    <row r="310" spans="1:28" ht="12.75" customHeight="1">
      <c r="A310" s="231" t="s">
        <v>445</v>
      </c>
      <c r="B310" s="47" t="s">
        <v>793</v>
      </c>
      <c r="C310" s="94"/>
      <c r="D310" s="111">
        <v>0</v>
      </c>
      <c r="E310" s="95" t="s">
        <v>33</v>
      </c>
      <c r="F310" s="95" t="s">
        <v>33</v>
      </c>
      <c r="G310" s="47"/>
      <c r="H310" s="116" t="s">
        <v>34</v>
      </c>
      <c r="I310" s="116" t="s">
        <v>34</v>
      </c>
      <c r="J310" s="123" t="s">
        <v>1439</v>
      </c>
      <c r="K310" s="47"/>
      <c r="L310" s="82"/>
      <c r="M310" s="82"/>
      <c r="N310" s="82"/>
      <c r="O310" s="82"/>
      <c r="P310" s="82"/>
      <c r="Q310" s="82"/>
      <c r="R310" s="82"/>
      <c r="S310" s="82"/>
      <c r="T310" s="82"/>
      <c r="U310" s="82"/>
      <c r="V310" s="82"/>
      <c r="W310" s="82"/>
      <c r="X310" s="82"/>
      <c r="Y310" s="82"/>
      <c r="Z310" s="82"/>
    </row>
    <row r="311" spans="1:28" ht="12.75" customHeight="1">
      <c r="A311" s="231" t="s">
        <v>445</v>
      </c>
      <c r="B311" s="47" t="s">
        <v>796</v>
      </c>
      <c r="C311" s="94"/>
      <c r="D311" s="111">
        <v>0</v>
      </c>
      <c r="E311" s="95" t="s">
        <v>33</v>
      </c>
      <c r="F311" s="95" t="s">
        <v>33</v>
      </c>
      <c r="G311" s="47"/>
      <c r="H311" s="116" t="s">
        <v>34</v>
      </c>
      <c r="I311" s="116" t="s">
        <v>34</v>
      </c>
      <c r="J311" s="123" t="s">
        <v>1439</v>
      </c>
      <c r="K311" s="47"/>
      <c r="L311" s="82"/>
      <c r="M311" s="82"/>
      <c r="N311" s="82"/>
      <c r="O311" s="82"/>
      <c r="P311" s="82"/>
      <c r="Q311" s="82"/>
      <c r="R311" s="82"/>
      <c r="S311" s="82"/>
      <c r="T311" s="82"/>
      <c r="U311" s="82"/>
      <c r="V311" s="82"/>
      <c r="W311" s="82"/>
      <c r="X311" s="82"/>
      <c r="Y311" s="82"/>
      <c r="Z311" s="82"/>
    </row>
    <row r="312" spans="1:28" ht="12.75" customHeight="1">
      <c r="A312" s="231" t="s">
        <v>445</v>
      </c>
      <c r="B312" s="47" t="s">
        <v>446</v>
      </c>
      <c r="C312" s="94"/>
      <c r="D312" s="111">
        <v>0</v>
      </c>
      <c r="E312" s="95" t="s">
        <v>33</v>
      </c>
      <c r="F312" s="95" t="s">
        <v>33</v>
      </c>
      <c r="G312" s="47"/>
      <c r="H312" s="116" t="s">
        <v>34</v>
      </c>
      <c r="I312" s="116" t="s">
        <v>34</v>
      </c>
      <c r="J312" s="123" t="s">
        <v>1439</v>
      </c>
      <c r="K312" s="47"/>
      <c r="L312" s="82"/>
      <c r="M312" s="82"/>
      <c r="N312" s="82"/>
      <c r="O312" s="82"/>
      <c r="P312" s="82"/>
      <c r="Q312" s="82"/>
      <c r="R312" s="82"/>
      <c r="S312" s="82"/>
      <c r="T312" s="82"/>
      <c r="U312" s="82"/>
      <c r="V312" s="82"/>
      <c r="W312" s="82"/>
      <c r="X312" s="82"/>
      <c r="Y312" s="82"/>
      <c r="Z312" s="82"/>
    </row>
    <row r="313" spans="1:28" ht="12.75" customHeight="1">
      <c r="A313" s="231" t="s">
        <v>445</v>
      </c>
      <c r="B313" s="47" t="s">
        <v>162</v>
      </c>
      <c r="C313" s="94"/>
      <c r="D313" s="111">
        <v>0</v>
      </c>
      <c r="E313" s="95" t="s">
        <v>34</v>
      </c>
      <c r="F313" s="95" t="s">
        <v>34</v>
      </c>
      <c r="G313" s="96" t="s">
        <v>1210</v>
      </c>
      <c r="H313" s="116" t="s">
        <v>34</v>
      </c>
      <c r="I313" s="116" t="s">
        <v>34</v>
      </c>
      <c r="J313" s="123" t="s">
        <v>1439</v>
      </c>
      <c r="K313" s="47"/>
      <c r="L313" s="82"/>
      <c r="M313" s="82"/>
      <c r="N313" s="82"/>
      <c r="O313" s="82"/>
      <c r="P313" s="82"/>
      <c r="Q313" s="82"/>
      <c r="R313" s="82"/>
      <c r="S313" s="82"/>
      <c r="T313" s="82"/>
      <c r="U313" s="82"/>
      <c r="V313" s="82"/>
      <c r="W313" s="82"/>
      <c r="X313" s="82"/>
      <c r="Y313" s="82"/>
      <c r="Z313" s="82"/>
    </row>
    <row r="314" spans="1:28" ht="12.75" customHeight="1">
      <c r="A314" s="231" t="s">
        <v>445</v>
      </c>
      <c r="B314" s="47" t="s">
        <v>235</v>
      </c>
      <c r="C314" s="94"/>
      <c r="D314" s="111">
        <v>0</v>
      </c>
      <c r="E314" s="95" t="s">
        <v>34</v>
      </c>
      <c r="F314" s="95" t="s">
        <v>34</v>
      </c>
      <c r="G314" s="47" t="s">
        <v>1449</v>
      </c>
      <c r="H314" s="116" t="s">
        <v>34</v>
      </c>
      <c r="I314" s="116" t="s">
        <v>34</v>
      </c>
      <c r="J314" s="123" t="s">
        <v>1439</v>
      </c>
      <c r="K314" s="47"/>
      <c r="L314" s="82"/>
      <c r="M314" s="82"/>
      <c r="N314" s="82"/>
      <c r="O314" s="82"/>
      <c r="P314" s="82"/>
      <c r="Q314" s="82"/>
      <c r="R314" s="82"/>
      <c r="S314" s="82"/>
      <c r="T314" s="82"/>
      <c r="U314" s="82"/>
      <c r="V314" s="82"/>
      <c r="W314" s="82"/>
      <c r="X314" s="82"/>
      <c r="Y314" s="82"/>
      <c r="Z314" s="82"/>
    </row>
    <row r="315" spans="1:28" ht="12.75" customHeight="1">
      <c r="A315" s="231" t="s">
        <v>445</v>
      </c>
      <c r="B315" s="47" t="s">
        <v>374</v>
      </c>
      <c r="C315" s="94"/>
      <c r="D315" s="111">
        <v>0</v>
      </c>
      <c r="E315" s="95" t="s">
        <v>34</v>
      </c>
      <c r="F315" s="95" t="s">
        <v>34</v>
      </c>
      <c r="G315" s="96" t="s">
        <v>1210</v>
      </c>
      <c r="H315" s="116" t="s">
        <v>34</v>
      </c>
      <c r="I315" s="116" t="s">
        <v>34</v>
      </c>
      <c r="J315" s="123" t="s">
        <v>1439</v>
      </c>
      <c r="K315" s="47"/>
      <c r="L315" s="82"/>
      <c r="M315" s="82"/>
      <c r="N315" s="82"/>
      <c r="O315" s="82"/>
      <c r="P315" s="82"/>
      <c r="Q315" s="82"/>
      <c r="R315" s="82"/>
      <c r="S315" s="82"/>
      <c r="T315" s="82"/>
      <c r="U315" s="82"/>
      <c r="V315" s="82"/>
      <c r="W315" s="82"/>
      <c r="X315" s="82"/>
      <c r="Y315" s="82"/>
      <c r="Z315" s="82"/>
    </row>
    <row r="316" spans="1:28" ht="12.75" customHeight="1">
      <c r="A316" s="231" t="s">
        <v>445</v>
      </c>
      <c r="B316" s="47" t="s">
        <v>149</v>
      </c>
      <c r="C316" s="94"/>
      <c r="D316" s="111">
        <v>0</v>
      </c>
      <c r="E316" s="95" t="s">
        <v>34</v>
      </c>
      <c r="F316" s="95" t="s">
        <v>34</v>
      </c>
      <c r="G316" s="96" t="s">
        <v>1451</v>
      </c>
      <c r="H316" s="116" t="s">
        <v>34</v>
      </c>
      <c r="I316" s="116" t="s">
        <v>34</v>
      </c>
      <c r="J316" s="123" t="s">
        <v>1439</v>
      </c>
      <c r="K316" s="47"/>
      <c r="L316" s="82"/>
      <c r="M316" s="82"/>
      <c r="N316" s="82"/>
      <c r="O316" s="82"/>
      <c r="P316" s="82"/>
      <c r="Q316" s="82"/>
      <c r="R316" s="82"/>
      <c r="S316" s="82"/>
      <c r="T316" s="82"/>
      <c r="U316" s="82"/>
      <c r="V316" s="82"/>
      <c r="W316" s="82"/>
      <c r="X316" s="82"/>
      <c r="Y316" s="82"/>
      <c r="Z316" s="82"/>
    </row>
    <row r="317" spans="1:28" ht="12.75" customHeight="1">
      <c r="A317" s="231" t="s">
        <v>445</v>
      </c>
      <c r="B317" s="47" t="s">
        <v>814</v>
      </c>
      <c r="C317" s="94"/>
      <c r="D317" s="111">
        <v>0</v>
      </c>
      <c r="E317" s="95" t="s">
        <v>34</v>
      </c>
      <c r="F317" s="95" t="s">
        <v>34</v>
      </c>
      <c r="G317" s="96" t="s">
        <v>1452</v>
      </c>
      <c r="H317" s="116" t="s">
        <v>34</v>
      </c>
      <c r="I317" s="116" t="s">
        <v>34</v>
      </c>
      <c r="J317" s="123" t="s">
        <v>1439</v>
      </c>
      <c r="K317" s="47"/>
      <c r="L317" s="82"/>
      <c r="M317" s="82"/>
      <c r="N317" s="82"/>
      <c r="O317" s="82"/>
      <c r="P317" s="82"/>
      <c r="Q317" s="82"/>
      <c r="R317" s="82"/>
      <c r="S317" s="82"/>
      <c r="T317" s="82"/>
      <c r="U317" s="82"/>
      <c r="V317" s="82"/>
      <c r="W317" s="82"/>
      <c r="X317" s="82"/>
      <c r="Y317" s="82"/>
      <c r="Z317" s="82"/>
    </row>
    <row r="318" spans="1:28" ht="12.75" customHeight="1">
      <c r="A318" s="231" t="s">
        <v>445</v>
      </c>
      <c r="B318" s="47" t="s">
        <v>817</v>
      </c>
      <c r="C318" s="94"/>
      <c r="D318" s="111">
        <v>0</v>
      </c>
      <c r="E318" s="95" t="s">
        <v>34</v>
      </c>
      <c r="F318" s="95" t="s">
        <v>34</v>
      </c>
      <c r="G318" s="96" t="s">
        <v>1453</v>
      </c>
      <c r="H318" s="116" t="s">
        <v>34</v>
      </c>
      <c r="I318" s="116" t="s">
        <v>34</v>
      </c>
      <c r="J318" s="123" t="s">
        <v>1439</v>
      </c>
      <c r="K318" s="47"/>
      <c r="L318" s="82"/>
      <c r="M318" s="82"/>
      <c r="N318" s="82"/>
      <c r="O318" s="82"/>
      <c r="P318" s="82"/>
      <c r="Q318" s="82"/>
      <c r="R318" s="82"/>
      <c r="S318" s="82"/>
      <c r="T318" s="82"/>
      <c r="U318" s="82"/>
      <c r="V318" s="82"/>
      <c r="W318" s="82"/>
      <c r="X318" s="82"/>
      <c r="Y318" s="82"/>
      <c r="Z318" s="82"/>
    </row>
    <row r="319" spans="1:28" ht="12.75" customHeight="1">
      <c r="A319" s="231" t="s">
        <v>445</v>
      </c>
      <c r="B319" s="47" t="s">
        <v>818</v>
      </c>
      <c r="C319" s="94"/>
      <c r="D319" s="111">
        <v>0</v>
      </c>
      <c r="E319" s="95" t="s">
        <v>34</v>
      </c>
      <c r="F319" s="95" t="s">
        <v>34</v>
      </c>
      <c r="G319" s="47" t="s">
        <v>1454</v>
      </c>
      <c r="H319" s="116" t="s">
        <v>34</v>
      </c>
      <c r="I319" s="116" t="s">
        <v>34</v>
      </c>
      <c r="J319" s="123" t="s">
        <v>1439</v>
      </c>
      <c r="K319" s="47"/>
      <c r="L319" s="82"/>
      <c r="M319" s="82"/>
      <c r="N319" s="82"/>
      <c r="O319" s="82"/>
      <c r="P319" s="82"/>
      <c r="Q319" s="82"/>
      <c r="R319" s="82"/>
      <c r="S319" s="82"/>
      <c r="T319" s="82"/>
      <c r="U319" s="82"/>
      <c r="V319" s="82"/>
      <c r="W319" s="82"/>
      <c r="X319" s="82"/>
      <c r="Y319" s="82"/>
      <c r="Z319" s="82"/>
    </row>
    <row r="320" spans="1:28" ht="12.75" customHeight="1">
      <c r="A320" s="231" t="s">
        <v>445</v>
      </c>
      <c r="B320" s="47" t="s">
        <v>821</v>
      </c>
      <c r="C320" s="94"/>
      <c r="D320" s="111">
        <v>0</v>
      </c>
      <c r="E320" s="95" t="s">
        <v>34</v>
      </c>
      <c r="F320" s="95" t="s">
        <v>34</v>
      </c>
      <c r="G320" s="47" t="s">
        <v>1455</v>
      </c>
      <c r="H320" s="116" t="s">
        <v>34</v>
      </c>
      <c r="I320" s="116" t="s">
        <v>34</v>
      </c>
      <c r="J320" s="123" t="s">
        <v>1439</v>
      </c>
      <c r="K320" s="47"/>
      <c r="L320" s="82"/>
      <c r="M320" s="82"/>
      <c r="N320" s="82"/>
      <c r="O320" s="82"/>
      <c r="P320" s="82"/>
      <c r="Q320" s="82"/>
      <c r="R320" s="82"/>
      <c r="S320" s="82"/>
      <c r="T320" s="82"/>
      <c r="U320" s="82"/>
      <c r="V320" s="82"/>
      <c r="W320" s="82"/>
      <c r="X320" s="82"/>
      <c r="Y320" s="82"/>
      <c r="Z320" s="82"/>
    </row>
    <row r="321" spans="1:28" ht="12.75" customHeight="1">
      <c r="A321" s="236" t="s">
        <v>445</v>
      </c>
      <c r="B321" s="108" t="s">
        <v>825</v>
      </c>
      <c r="C321" s="113"/>
      <c r="D321" s="114">
        <v>0</v>
      </c>
      <c r="E321" s="110" t="s">
        <v>34</v>
      </c>
      <c r="F321" s="110" t="s">
        <v>34</v>
      </c>
      <c r="G321" s="108" t="s">
        <v>1436</v>
      </c>
      <c r="H321" s="121" t="s">
        <v>34</v>
      </c>
      <c r="I321" s="121" t="s">
        <v>34</v>
      </c>
      <c r="J321" s="125" t="s">
        <v>1439</v>
      </c>
      <c r="K321" s="108"/>
      <c r="L321" s="109"/>
      <c r="M321" s="109"/>
      <c r="N321" s="109"/>
      <c r="O321" s="109"/>
      <c r="P321" s="109"/>
      <c r="Q321" s="109"/>
      <c r="R321" s="109"/>
      <c r="S321" s="109"/>
      <c r="T321" s="109"/>
      <c r="U321" s="109"/>
      <c r="V321" s="109"/>
      <c r="W321" s="109"/>
      <c r="X321" s="109"/>
      <c r="Y321" s="109"/>
      <c r="Z321" s="109"/>
      <c r="AA321" s="24"/>
      <c r="AB321" s="24"/>
    </row>
    <row r="322" spans="1:28" ht="12.75" customHeight="1">
      <c r="A322" s="231" t="s">
        <v>2035</v>
      </c>
      <c r="B322" s="47" t="s">
        <v>771</v>
      </c>
      <c r="C322" s="47"/>
      <c r="D322" s="95">
        <v>0</v>
      </c>
      <c r="E322" s="95" t="s">
        <v>34</v>
      </c>
      <c r="F322" s="95" t="s">
        <v>34</v>
      </c>
      <c r="G322" s="47" t="s">
        <v>1025</v>
      </c>
      <c r="H322" s="116" t="s">
        <v>34</v>
      </c>
      <c r="I322" s="116" t="s">
        <v>44</v>
      </c>
      <c r="J322" s="120" t="s">
        <v>1459</v>
      </c>
      <c r="K322" s="47"/>
      <c r="L322" s="82"/>
      <c r="M322" s="82"/>
      <c r="N322" s="82"/>
      <c r="O322" s="82"/>
      <c r="P322" s="82"/>
      <c r="Q322" s="82"/>
      <c r="R322" s="82"/>
      <c r="S322" s="82"/>
      <c r="T322" s="82"/>
      <c r="U322" s="82"/>
      <c r="V322" s="82"/>
      <c r="W322" s="82"/>
      <c r="X322" s="82"/>
      <c r="Y322" s="82"/>
      <c r="Z322" s="82"/>
    </row>
    <row r="323" spans="1:28" ht="12.75" customHeight="1">
      <c r="A323" s="231" t="s">
        <v>2035</v>
      </c>
      <c r="B323" s="47" t="s">
        <v>780</v>
      </c>
      <c r="C323" s="47"/>
      <c r="D323" s="95">
        <v>0</v>
      </c>
      <c r="E323" s="95" t="s">
        <v>34</v>
      </c>
      <c r="F323" s="95" t="s">
        <v>44</v>
      </c>
      <c r="G323" s="207" t="s">
        <v>1460</v>
      </c>
      <c r="H323" s="116" t="s">
        <v>34</v>
      </c>
      <c r="I323" s="116" t="s">
        <v>44</v>
      </c>
      <c r="J323" s="47" t="s">
        <v>1459</v>
      </c>
      <c r="K323" s="47"/>
      <c r="L323" s="82"/>
      <c r="M323" s="82"/>
      <c r="N323" s="82"/>
      <c r="O323" s="82"/>
      <c r="P323" s="82"/>
      <c r="Q323" s="82"/>
      <c r="R323" s="82"/>
      <c r="S323" s="82"/>
      <c r="T323" s="82"/>
      <c r="U323" s="82"/>
      <c r="V323" s="82"/>
      <c r="W323" s="82"/>
      <c r="X323" s="82"/>
      <c r="Y323" s="82"/>
      <c r="Z323" s="82"/>
    </row>
    <row r="324" spans="1:28" s="194" customFormat="1" ht="12.75" customHeight="1">
      <c r="A324" s="231" t="s">
        <v>2035</v>
      </c>
      <c r="B324" s="47" t="s">
        <v>2315</v>
      </c>
      <c r="C324" s="47"/>
      <c r="D324" s="95">
        <v>0</v>
      </c>
      <c r="E324" s="95" t="s">
        <v>34</v>
      </c>
      <c r="F324" s="95" t="s">
        <v>34</v>
      </c>
      <c r="G324" s="47" t="s">
        <v>1461</v>
      </c>
      <c r="H324" s="95" t="s">
        <v>34</v>
      </c>
      <c r="I324" s="95" t="s">
        <v>44</v>
      </c>
      <c r="J324" s="47" t="s">
        <v>1459</v>
      </c>
      <c r="K324" s="47"/>
    </row>
    <row r="325" spans="1:28" ht="12.75" customHeight="1">
      <c r="A325" s="231" t="s">
        <v>2035</v>
      </c>
      <c r="B325" s="47" t="s">
        <v>788</v>
      </c>
      <c r="C325" s="47"/>
      <c r="D325" s="95">
        <v>0</v>
      </c>
      <c r="E325" s="95" t="s">
        <v>33</v>
      </c>
      <c r="F325" s="95" t="s">
        <v>33</v>
      </c>
      <c r="G325" s="47"/>
      <c r="H325" s="116" t="s">
        <v>34</v>
      </c>
      <c r="I325" s="116" t="s">
        <v>44</v>
      </c>
      <c r="J325" s="120" t="s">
        <v>1459</v>
      </c>
      <c r="K325" s="47"/>
      <c r="L325" s="82"/>
      <c r="M325" s="82"/>
      <c r="N325" s="82"/>
      <c r="O325" s="82"/>
      <c r="P325" s="82"/>
      <c r="Q325" s="82"/>
      <c r="R325" s="82"/>
      <c r="S325" s="82"/>
      <c r="T325" s="82"/>
      <c r="U325" s="82"/>
      <c r="V325" s="82"/>
      <c r="W325" s="82"/>
      <c r="X325" s="82"/>
      <c r="Y325" s="82"/>
      <c r="Z325" s="82"/>
    </row>
    <row r="326" spans="1:28" ht="12.75" customHeight="1">
      <c r="A326" s="231" t="s">
        <v>2035</v>
      </c>
      <c r="B326" s="47" t="s">
        <v>793</v>
      </c>
      <c r="C326" s="47"/>
      <c r="D326" s="95">
        <v>0</v>
      </c>
      <c r="E326" s="95" t="s">
        <v>33</v>
      </c>
      <c r="F326" s="95" t="s">
        <v>33</v>
      </c>
      <c r="G326" s="47"/>
      <c r="H326" s="116" t="s">
        <v>34</v>
      </c>
      <c r="I326" s="116" t="s">
        <v>44</v>
      </c>
      <c r="J326" s="120" t="s">
        <v>1459</v>
      </c>
      <c r="K326" s="47"/>
      <c r="L326" s="82"/>
      <c r="M326" s="82"/>
      <c r="N326" s="82"/>
      <c r="O326" s="82"/>
      <c r="P326" s="82"/>
      <c r="Q326" s="82"/>
      <c r="R326" s="82"/>
      <c r="S326" s="82"/>
      <c r="T326" s="82"/>
      <c r="U326" s="82"/>
      <c r="V326" s="82"/>
      <c r="W326" s="82"/>
      <c r="X326" s="82"/>
      <c r="Y326" s="82"/>
      <c r="Z326" s="82"/>
    </row>
    <row r="327" spans="1:28" ht="12.75" customHeight="1">
      <c r="A327" s="231" t="s">
        <v>2035</v>
      </c>
      <c r="B327" s="47" t="s">
        <v>796</v>
      </c>
      <c r="C327" s="47"/>
      <c r="D327" s="95">
        <v>0</v>
      </c>
      <c r="E327" s="95" t="s">
        <v>33</v>
      </c>
      <c r="F327" s="95" t="s">
        <v>33</v>
      </c>
      <c r="G327" s="47"/>
      <c r="H327" s="116" t="s">
        <v>34</v>
      </c>
      <c r="I327" s="116" t="s">
        <v>44</v>
      </c>
      <c r="J327" s="120" t="s">
        <v>1459</v>
      </c>
      <c r="K327" s="47"/>
      <c r="L327" s="82"/>
      <c r="M327" s="82"/>
      <c r="N327" s="82"/>
      <c r="O327" s="82"/>
      <c r="P327" s="82"/>
      <c r="Q327" s="82"/>
      <c r="R327" s="82"/>
      <c r="S327" s="82"/>
      <c r="T327" s="82"/>
      <c r="U327" s="82"/>
      <c r="V327" s="82"/>
      <c r="W327" s="82"/>
      <c r="X327" s="82"/>
      <c r="Y327" s="82"/>
      <c r="Z327" s="82"/>
    </row>
    <row r="328" spans="1:28" ht="12.75" customHeight="1">
      <c r="A328" s="231" t="s">
        <v>2035</v>
      </c>
      <c r="B328" s="47" t="s">
        <v>446</v>
      </c>
      <c r="C328" s="47"/>
      <c r="D328" s="95">
        <v>0</v>
      </c>
      <c r="E328" s="95" t="s">
        <v>34</v>
      </c>
      <c r="F328" s="95" t="s">
        <v>44</v>
      </c>
      <c r="G328" s="47" t="s">
        <v>1461</v>
      </c>
      <c r="H328" s="116" t="s">
        <v>34</v>
      </c>
      <c r="I328" s="116" t="s">
        <v>44</v>
      </c>
      <c r="J328" s="120" t="s">
        <v>1459</v>
      </c>
      <c r="K328" s="47"/>
      <c r="L328" s="82"/>
      <c r="M328" s="82"/>
      <c r="N328" s="82"/>
      <c r="O328" s="82"/>
      <c r="P328" s="82"/>
      <c r="Q328" s="82"/>
      <c r="R328" s="82"/>
      <c r="S328" s="82"/>
      <c r="T328" s="82"/>
      <c r="U328" s="82"/>
      <c r="V328" s="82"/>
      <c r="W328" s="82"/>
      <c r="X328" s="82"/>
      <c r="Y328" s="82"/>
      <c r="Z328" s="82"/>
    </row>
    <row r="329" spans="1:28" ht="12.75" customHeight="1">
      <c r="A329" s="231" t="s">
        <v>2035</v>
      </c>
      <c r="B329" s="47" t="s">
        <v>162</v>
      </c>
      <c r="C329" s="47"/>
      <c r="D329" s="95">
        <v>0</v>
      </c>
      <c r="E329" s="95" t="s">
        <v>34</v>
      </c>
      <c r="F329" s="95" t="s">
        <v>44</v>
      </c>
      <c r="G329" s="96" t="s">
        <v>1462</v>
      </c>
      <c r="H329" s="116" t="s">
        <v>34</v>
      </c>
      <c r="I329" s="116" t="s">
        <v>44</v>
      </c>
      <c r="J329" s="120" t="s">
        <v>1459</v>
      </c>
      <c r="K329" s="47"/>
      <c r="L329" s="82"/>
      <c r="M329" s="82"/>
      <c r="N329" s="82"/>
      <c r="O329" s="82"/>
      <c r="P329" s="82"/>
      <c r="Q329" s="82"/>
      <c r="R329" s="82"/>
      <c r="S329" s="82"/>
      <c r="T329" s="82"/>
      <c r="U329" s="82"/>
      <c r="V329" s="82"/>
      <c r="W329" s="82"/>
      <c r="X329" s="82"/>
      <c r="Y329" s="82"/>
      <c r="Z329" s="82"/>
    </row>
    <row r="330" spans="1:28" ht="12.75" customHeight="1">
      <c r="A330" s="231" t="s">
        <v>2035</v>
      </c>
      <c r="B330" s="47" t="s">
        <v>235</v>
      </c>
      <c r="C330" s="47"/>
      <c r="D330" s="95">
        <v>0</v>
      </c>
      <c r="E330" s="95" t="s">
        <v>34</v>
      </c>
      <c r="F330" s="95" t="s">
        <v>44</v>
      </c>
      <c r="G330" s="96" t="s">
        <v>1462</v>
      </c>
      <c r="H330" s="116" t="s">
        <v>34</v>
      </c>
      <c r="I330" s="116" t="s">
        <v>44</v>
      </c>
      <c r="J330" s="120" t="s">
        <v>1459</v>
      </c>
      <c r="K330" s="47"/>
      <c r="L330" s="82"/>
      <c r="M330" s="82"/>
      <c r="N330" s="82"/>
      <c r="O330" s="82"/>
      <c r="P330" s="82"/>
      <c r="Q330" s="82"/>
      <c r="R330" s="82"/>
      <c r="S330" s="82"/>
      <c r="T330" s="82"/>
      <c r="U330" s="82"/>
      <c r="V330" s="82"/>
      <c r="W330" s="82"/>
      <c r="X330" s="82"/>
      <c r="Y330" s="82"/>
      <c r="Z330" s="82"/>
    </row>
    <row r="331" spans="1:28" ht="12.75" customHeight="1">
      <c r="A331" s="231" t="s">
        <v>2035</v>
      </c>
      <c r="B331" s="47" t="s">
        <v>374</v>
      </c>
      <c r="C331" s="47"/>
      <c r="D331" s="116">
        <v>0</v>
      </c>
      <c r="E331" s="116" t="s">
        <v>33</v>
      </c>
      <c r="F331" s="116" t="s">
        <v>33</v>
      </c>
      <c r="G331" s="123"/>
      <c r="H331" s="116" t="s">
        <v>34</v>
      </c>
      <c r="I331" s="116" t="s">
        <v>44</v>
      </c>
      <c r="J331" s="120" t="s">
        <v>1466</v>
      </c>
      <c r="K331" s="120"/>
      <c r="L331" s="82"/>
      <c r="M331" s="82"/>
      <c r="N331" s="82"/>
      <c r="O331" s="82"/>
      <c r="P331" s="82"/>
      <c r="Q331" s="82"/>
      <c r="R331" s="82"/>
      <c r="S331" s="82"/>
      <c r="T331" s="82"/>
      <c r="U331" s="82"/>
      <c r="V331" s="82"/>
      <c r="W331" s="82"/>
      <c r="X331" s="82"/>
      <c r="Y331" s="82"/>
      <c r="Z331" s="82"/>
    </row>
    <row r="332" spans="1:28" ht="12.75" customHeight="1">
      <c r="A332" s="231" t="s">
        <v>2035</v>
      </c>
      <c r="B332" s="47" t="s">
        <v>149</v>
      </c>
      <c r="C332" s="47"/>
      <c r="D332" s="95">
        <v>0</v>
      </c>
      <c r="E332" s="95" t="s">
        <v>34</v>
      </c>
      <c r="F332" s="95" t="s">
        <v>34</v>
      </c>
      <c r="G332" s="207" t="s">
        <v>1470</v>
      </c>
      <c r="H332" s="116" t="s">
        <v>34</v>
      </c>
      <c r="I332" s="116" t="s">
        <v>44</v>
      </c>
      <c r="J332" s="120" t="s">
        <v>1459</v>
      </c>
      <c r="K332" s="47"/>
      <c r="L332" s="82"/>
      <c r="M332" s="82"/>
      <c r="N332" s="82"/>
      <c r="O332" s="82"/>
      <c r="P332" s="82"/>
      <c r="Q332" s="82"/>
      <c r="R332" s="82"/>
      <c r="S332" s="82"/>
      <c r="T332" s="82"/>
      <c r="U332" s="82"/>
      <c r="V332" s="82"/>
      <c r="W332" s="82"/>
      <c r="X332" s="82"/>
      <c r="Y332" s="82"/>
      <c r="Z332" s="82"/>
    </row>
    <row r="333" spans="1:28" ht="12.75" customHeight="1">
      <c r="A333" s="231" t="s">
        <v>2035</v>
      </c>
      <c r="B333" s="47" t="s">
        <v>814</v>
      </c>
      <c r="C333" s="47"/>
      <c r="D333" s="95">
        <v>0</v>
      </c>
      <c r="E333" s="95" t="s">
        <v>34</v>
      </c>
      <c r="F333" s="95" t="s">
        <v>34</v>
      </c>
      <c r="G333" s="47" t="s">
        <v>1461</v>
      </c>
      <c r="H333" s="116" t="s">
        <v>34</v>
      </c>
      <c r="I333" s="116" t="s">
        <v>44</v>
      </c>
      <c r="J333" s="120" t="s">
        <v>1459</v>
      </c>
      <c r="K333" s="47"/>
      <c r="L333" s="82"/>
      <c r="M333" s="82"/>
      <c r="N333" s="82"/>
      <c r="O333" s="82"/>
      <c r="P333" s="82"/>
      <c r="Q333" s="82"/>
      <c r="R333" s="82"/>
      <c r="S333" s="82"/>
      <c r="T333" s="82"/>
      <c r="U333" s="82"/>
      <c r="V333" s="82"/>
      <c r="W333" s="82"/>
      <c r="X333" s="82"/>
      <c r="Y333" s="82"/>
      <c r="Z333" s="82"/>
    </row>
    <row r="334" spans="1:28" ht="12.75" customHeight="1">
      <c r="A334" s="231" t="s">
        <v>2035</v>
      </c>
      <c r="B334" s="47" t="s">
        <v>817</v>
      </c>
      <c r="C334" s="47"/>
      <c r="D334" s="95">
        <v>0</v>
      </c>
      <c r="E334" s="95" t="s">
        <v>34</v>
      </c>
      <c r="F334" s="95" t="s">
        <v>34</v>
      </c>
      <c r="G334" s="207" t="s">
        <v>1237</v>
      </c>
      <c r="H334" s="116" t="s">
        <v>34</v>
      </c>
      <c r="I334" s="116" t="s">
        <v>44</v>
      </c>
      <c r="J334" s="120" t="s">
        <v>1459</v>
      </c>
      <c r="K334" s="47"/>
      <c r="L334" s="82"/>
      <c r="M334" s="82"/>
      <c r="N334" s="82"/>
      <c r="O334" s="82"/>
      <c r="P334" s="82"/>
      <c r="Q334" s="82"/>
      <c r="R334" s="82"/>
      <c r="S334" s="82"/>
      <c r="T334" s="82"/>
      <c r="U334" s="82"/>
      <c r="V334" s="82"/>
      <c r="W334" s="82"/>
      <c r="X334" s="82"/>
      <c r="Y334" s="82"/>
      <c r="Z334" s="82"/>
    </row>
    <row r="335" spans="1:28" ht="12.75" customHeight="1">
      <c r="A335" s="231" t="s">
        <v>2035</v>
      </c>
      <c r="B335" s="47" t="s">
        <v>818</v>
      </c>
      <c r="C335" s="47"/>
      <c r="D335" s="95">
        <v>0</v>
      </c>
      <c r="E335" s="95" t="s">
        <v>34</v>
      </c>
      <c r="F335" s="95" t="s">
        <v>44</v>
      </c>
      <c r="G335" s="96" t="s">
        <v>1462</v>
      </c>
      <c r="H335" s="116" t="s">
        <v>34</v>
      </c>
      <c r="I335" s="116" t="s">
        <v>44</v>
      </c>
      <c r="J335" s="120" t="s">
        <v>1459</v>
      </c>
      <c r="K335" s="47"/>
      <c r="L335" s="82"/>
      <c r="M335" s="82"/>
      <c r="N335" s="82"/>
      <c r="O335" s="82"/>
      <c r="P335" s="82"/>
      <c r="Q335" s="82"/>
      <c r="R335" s="82"/>
      <c r="S335" s="82"/>
      <c r="T335" s="82"/>
      <c r="U335" s="82"/>
      <c r="V335" s="82"/>
      <c r="W335" s="82"/>
      <c r="X335" s="82"/>
      <c r="Y335" s="82"/>
      <c r="Z335" s="82"/>
    </row>
    <row r="336" spans="1:28" ht="12.75" customHeight="1">
      <c r="A336" s="231" t="s">
        <v>2035</v>
      </c>
      <c r="B336" s="47" t="s">
        <v>821</v>
      </c>
      <c r="C336" s="47"/>
      <c r="D336" s="95">
        <v>0</v>
      </c>
      <c r="E336" s="95" t="s">
        <v>34</v>
      </c>
      <c r="F336" s="95" t="s">
        <v>34</v>
      </c>
      <c r="G336" s="47" t="s">
        <v>1475</v>
      </c>
      <c r="H336" s="116" t="s">
        <v>34</v>
      </c>
      <c r="I336" s="116" t="s">
        <v>44</v>
      </c>
      <c r="J336" s="120" t="s">
        <v>1459</v>
      </c>
      <c r="K336" s="47"/>
      <c r="L336" s="82"/>
      <c r="M336" s="82"/>
      <c r="N336" s="82"/>
      <c r="O336" s="82"/>
      <c r="P336" s="82"/>
      <c r="Q336" s="82"/>
      <c r="R336" s="82"/>
      <c r="S336" s="82"/>
      <c r="T336" s="82"/>
      <c r="U336" s="82"/>
      <c r="V336" s="82"/>
      <c r="W336" s="82"/>
      <c r="X336" s="82"/>
      <c r="Y336" s="82"/>
      <c r="Z336" s="82"/>
    </row>
    <row r="337" spans="1:28" ht="12.75" customHeight="1">
      <c r="A337" s="236" t="s">
        <v>2035</v>
      </c>
      <c r="B337" s="108" t="s">
        <v>825</v>
      </c>
      <c r="C337" s="108"/>
      <c r="D337" s="110">
        <v>0</v>
      </c>
      <c r="E337" s="110" t="s">
        <v>34</v>
      </c>
      <c r="F337" s="110" t="s">
        <v>34</v>
      </c>
      <c r="G337" s="108" t="s">
        <v>1476</v>
      </c>
      <c r="H337" s="121" t="s">
        <v>34</v>
      </c>
      <c r="I337" s="121" t="s">
        <v>44</v>
      </c>
      <c r="J337" s="127" t="s">
        <v>1459</v>
      </c>
      <c r="K337" s="108"/>
      <c r="L337" s="109"/>
      <c r="M337" s="109"/>
      <c r="N337" s="109"/>
      <c r="O337" s="109"/>
      <c r="P337" s="109"/>
      <c r="Q337" s="109"/>
      <c r="R337" s="109"/>
      <c r="S337" s="109"/>
      <c r="T337" s="109"/>
      <c r="U337" s="109"/>
      <c r="V337" s="109"/>
      <c r="W337" s="109"/>
      <c r="X337" s="109"/>
      <c r="Y337" s="109"/>
      <c r="Z337" s="109"/>
      <c r="AA337" s="24"/>
      <c r="AB337" s="24"/>
    </row>
    <row r="338" spans="1:28" ht="12.75" customHeight="1">
      <c r="A338" s="187" t="s">
        <v>1479</v>
      </c>
      <c r="B338" s="47" t="s">
        <v>771</v>
      </c>
      <c r="C338" s="47"/>
      <c r="D338" s="95">
        <v>0</v>
      </c>
      <c r="E338" s="95" t="s">
        <v>33</v>
      </c>
      <c r="F338" s="95" t="s">
        <v>33</v>
      </c>
      <c r="G338" s="194"/>
      <c r="H338" s="95" t="s">
        <v>34</v>
      </c>
      <c r="I338" s="95" t="s">
        <v>34</v>
      </c>
      <c r="J338" s="96" t="s">
        <v>1480</v>
      </c>
      <c r="K338" s="194"/>
      <c r="L338" s="82"/>
      <c r="M338" s="82"/>
      <c r="N338" s="82"/>
      <c r="O338" s="82"/>
      <c r="P338" s="82"/>
      <c r="Q338" s="82"/>
      <c r="R338" s="82"/>
      <c r="S338" s="82"/>
      <c r="T338" s="82"/>
      <c r="U338" s="82"/>
      <c r="V338" s="82"/>
      <c r="W338" s="82"/>
      <c r="X338" s="82"/>
      <c r="Y338" s="82"/>
      <c r="Z338" s="82"/>
    </row>
    <row r="339" spans="1:28" ht="12.75" customHeight="1">
      <c r="A339" s="187" t="s">
        <v>1479</v>
      </c>
      <c r="B339" s="47" t="s">
        <v>780</v>
      </c>
      <c r="C339" s="47"/>
      <c r="D339" s="95">
        <v>0</v>
      </c>
      <c r="E339" s="95" t="s">
        <v>33</v>
      </c>
      <c r="F339" s="95" t="s">
        <v>33</v>
      </c>
      <c r="G339" s="96" t="s">
        <v>1484</v>
      </c>
      <c r="H339" s="95" t="s">
        <v>34</v>
      </c>
      <c r="I339" s="95" t="s">
        <v>34</v>
      </c>
      <c r="J339" s="96" t="s">
        <v>1480</v>
      </c>
      <c r="K339" s="194"/>
      <c r="L339" s="82"/>
      <c r="M339" s="82"/>
      <c r="N339" s="82"/>
      <c r="O339" s="82"/>
      <c r="P339" s="82"/>
      <c r="Q339" s="82"/>
      <c r="R339" s="82"/>
      <c r="S339" s="82"/>
      <c r="T339" s="82"/>
      <c r="U339" s="82"/>
      <c r="V339" s="82"/>
      <c r="W339" s="82"/>
      <c r="X339" s="82"/>
      <c r="Y339" s="82"/>
      <c r="Z339" s="82"/>
    </row>
    <row r="340" spans="1:28" ht="12.75" customHeight="1">
      <c r="A340" s="187" t="s">
        <v>1479</v>
      </c>
      <c r="B340" s="47" t="s">
        <v>2315</v>
      </c>
      <c r="C340" s="47"/>
      <c r="D340" s="95">
        <v>0</v>
      </c>
      <c r="E340" s="95" t="s">
        <v>33</v>
      </c>
      <c r="F340" s="95" t="s">
        <v>33</v>
      </c>
      <c r="G340" s="96" t="s">
        <v>1486</v>
      </c>
      <c r="H340" s="95" t="s">
        <v>34</v>
      </c>
      <c r="I340" s="95" t="s">
        <v>34</v>
      </c>
      <c r="J340" s="96" t="s">
        <v>1480</v>
      </c>
      <c r="K340" s="194"/>
      <c r="L340" s="82"/>
      <c r="M340" s="82"/>
      <c r="N340" s="82"/>
      <c r="O340" s="82"/>
      <c r="P340" s="82"/>
      <c r="Q340" s="82"/>
      <c r="R340" s="82"/>
      <c r="S340" s="82"/>
      <c r="T340" s="82"/>
      <c r="U340" s="82"/>
      <c r="V340" s="82"/>
      <c r="W340" s="82"/>
      <c r="X340" s="82"/>
      <c r="Y340" s="82"/>
      <c r="Z340" s="82"/>
    </row>
    <row r="341" spans="1:28" ht="12.75" customHeight="1">
      <c r="A341" s="187" t="s">
        <v>1479</v>
      </c>
      <c r="B341" s="47" t="s">
        <v>788</v>
      </c>
      <c r="C341" s="47"/>
      <c r="D341" s="95">
        <v>0</v>
      </c>
      <c r="E341" s="95" t="s">
        <v>33</v>
      </c>
      <c r="F341" s="95" t="s">
        <v>33</v>
      </c>
      <c r="G341" s="47"/>
      <c r="H341" s="116" t="s">
        <v>34</v>
      </c>
      <c r="I341" s="95" t="s">
        <v>34</v>
      </c>
      <c r="J341" s="96" t="s">
        <v>1480</v>
      </c>
      <c r="K341" s="47"/>
      <c r="L341" s="194"/>
      <c r="M341" s="194"/>
      <c r="N341" s="194"/>
      <c r="O341" s="194"/>
      <c r="P341" s="194"/>
      <c r="Q341" s="194"/>
      <c r="R341" s="194"/>
      <c r="S341" s="194"/>
      <c r="T341" s="194"/>
      <c r="U341" s="194"/>
      <c r="V341" s="194"/>
      <c r="W341" s="194"/>
      <c r="X341" s="194"/>
      <c r="Y341" s="194"/>
      <c r="Z341" s="194"/>
    </row>
    <row r="342" spans="1:28" ht="12.75" customHeight="1">
      <c r="A342" s="187" t="s">
        <v>1479</v>
      </c>
      <c r="B342" s="47" t="s">
        <v>793</v>
      </c>
      <c r="C342" s="47"/>
      <c r="D342" s="95">
        <v>0</v>
      </c>
      <c r="E342" s="95" t="s">
        <v>33</v>
      </c>
      <c r="F342" s="95" t="s">
        <v>33</v>
      </c>
      <c r="G342" s="47"/>
      <c r="H342" s="116" t="s">
        <v>34</v>
      </c>
      <c r="I342" s="95" t="s">
        <v>34</v>
      </c>
      <c r="J342" s="96" t="s">
        <v>1480</v>
      </c>
      <c r="K342" s="47"/>
      <c r="L342" s="194"/>
      <c r="M342" s="194"/>
      <c r="N342" s="194"/>
      <c r="O342" s="194"/>
      <c r="P342" s="194"/>
      <c r="Q342" s="194"/>
      <c r="R342" s="194"/>
      <c r="S342" s="194"/>
      <c r="T342" s="194"/>
      <c r="U342" s="194"/>
      <c r="V342" s="194"/>
      <c r="W342" s="194"/>
      <c r="X342" s="194"/>
      <c r="Y342" s="194"/>
      <c r="Z342" s="194"/>
    </row>
    <row r="343" spans="1:28" ht="12.75" customHeight="1">
      <c r="A343" s="187" t="s">
        <v>1479</v>
      </c>
      <c r="B343" s="47" t="s">
        <v>796</v>
      </c>
      <c r="C343" s="47"/>
      <c r="D343" s="95">
        <v>0</v>
      </c>
      <c r="E343" s="95" t="s">
        <v>33</v>
      </c>
      <c r="F343" s="95" t="s">
        <v>33</v>
      </c>
      <c r="G343" s="47"/>
      <c r="H343" s="116" t="s">
        <v>34</v>
      </c>
      <c r="I343" s="95" t="s">
        <v>34</v>
      </c>
      <c r="J343" s="96" t="s">
        <v>1480</v>
      </c>
      <c r="K343" s="47"/>
      <c r="L343" s="194"/>
      <c r="M343" s="194"/>
      <c r="N343" s="194"/>
      <c r="O343" s="194"/>
      <c r="P343" s="194"/>
      <c r="Q343" s="194"/>
      <c r="R343" s="194"/>
      <c r="S343" s="194"/>
      <c r="T343" s="194"/>
      <c r="U343" s="194"/>
      <c r="V343" s="194"/>
      <c r="W343" s="194"/>
      <c r="X343" s="194"/>
      <c r="Y343" s="194"/>
      <c r="Z343" s="194"/>
    </row>
    <row r="344" spans="1:28" ht="12.75" customHeight="1">
      <c r="A344" s="187" t="s">
        <v>1479</v>
      </c>
      <c r="B344" s="47" t="s">
        <v>446</v>
      </c>
      <c r="C344" s="47"/>
      <c r="D344" s="95">
        <v>0</v>
      </c>
      <c r="E344" s="95" t="s">
        <v>34</v>
      </c>
      <c r="F344" s="95" t="s">
        <v>34</v>
      </c>
      <c r="G344" s="96" t="s">
        <v>1488</v>
      </c>
      <c r="H344" s="95" t="s">
        <v>34</v>
      </c>
      <c r="I344" s="95" t="s">
        <v>34</v>
      </c>
      <c r="J344" s="96" t="s">
        <v>1480</v>
      </c>
      <c r="K344" s="194"/>
      <c r="L344" s="82"/>
      <c r="M344" s="82"/>
      <c r="N344" s="82"/>
      <c r="O344" s="82"/>
      <c r="P344" s="82"/>
      <c r="Q344" s="82"/>
      <c r="R344" s="82"/>
      <c r="S344" s="82"/>
      <c r="T344" s="82"/>
      <c r="U344" s="82"/>
      <c r="V344" s="82"/>
      <c r="W344" s="82"/>
      <c r="X344" s="82"/>
      <c r="Y344" s="82"/>
      <c r="Z344" s="82"/>
    </row>
    <row r="345" spans="1:28" ht="12.75" customHeight="1">
      <c r="A345" s="187" t="s">
        <v>1479</v>
      </c>
      <c r="B345" s="47" t="s">
        <v>162</v>
      </c>
      <c r="C345" s="47"/>
      <c r="D345" s="95">
        <v>0</v>
      </c>
      <c r="E345" s="95" t="s">
        <v>33</v>
      </c>
      <c r="F345" s="95" t="s">
        <v>33</v>
      </c>
      <c r="G345" s="96"/>
      <c r="H345" s="116" t="s">
        <v>34</v>
      </c>
      <c r="I345" s="95" t="s">
        <v>34</v>
      </c>
      <c r="J345" s="96" t="s">
        <v>1480</v>
      </c>
      <c r="K345" s="47"/>
      <c r="L345" s="194"/>
      <c r="M345" s="194"/>
      <c r="N345" s="194"/>
      <c r="O345" s="194"/>
      <c r="P345" s="194"/>
      <c r="Q345" s="194"/>
      <c r="R345" s="194"/>
      <c r="S345" s="194"/>
      <c r="T345" s="194"/>
      <c r="U345" s="194"/>
      <c r="V345" s="194"/>
      <c r="W345" s="194"/>
      <c r="X345" s="194"/>
      <c r="Y345" s="194"/>
      <c r="Z345" s="194"/>
    </row>
    <row r="346" spans="1:28" ht="12.75" customHeight="1">
      <c r="A346" s="187" t="s">
        <v>1479</v>
      </c>
      <c r="B346" s="47" t="s">
        <v>235</v>
      </c>
      <c r="C346" s="47"/>
      <c r="D346" s="95">
        <v>0</v>
      </c>
      <c r="E346" s="95" t="s">
        <v>33</v>
      </c>
      <c r="F346" s="95" t="s">
        <v>33</v>
      </c>
      <c r="G346" s="96" t="s">
        <v>1489</v>
      </c>
      <c r="H346" s="95" t="s">
        <v>34</v>
      </c>
      <c r="I346" s="95" t="s">
        <v>34</v>
      </c>
      <c r="J346" s="96" t="s">
        <v>1480</v>
      </c>
      <c r="K346" s="47" t="s">
        <v>1490</v>
      </c>
      <c r="L346" s="82"/>
      <c r="M346" s="82"/>
      <c r="N346" s="82"/>
      <c r="O346" s="82"/>
      <c r="P346" s="82"/>
      <c r="Q346" s="82"/>
      <c r="R346" s="82"/>
      <c r="S346" s="82"/>
      <c r="T346" s="82"/>
      <c r="U346" s="82"/>
      <c r="V346" s="82"/>
      <c r="W346" s="82"/>
      <c r="X346" s="82"/>
      <c r="Y346" s="82"/>
      <c r="Z346" s="82"/>
    </row>
    <row r="347" spans="1:28" ht="12.75" customHeight="1">
      <c r="A347" s="187" t="s">
        <v>1479</v>
      </c>
      <c r="B347" s="47" t="s">
        <v>374</v>
      </c>
      <c r="C347" s="47"/>
      <c r="D347" s="116">
        <v>0</v>
      </c>
      <c r="E347" s="116" t="s">
        <v>33</v>
      </c>
      <c r="F347" s="116" t="s">
        <v>33</v>
      </c>
      <c r="G347" s="123"/>
      <c r="H347" s="116" t="s">
        <v>34</v>
      </c>
      <c r="I347" s="95" t="s">
        <v>34</v>
      </c>
      <c r="J347" s="96" t="s">
        <v>1480</v>
      </c>
      <c r="K347" s="120"/>
      <c r="L347" s="194"/>
      <c r="M347" s="194"/>
      <c r="N347" s="194"/>
      <c r="O347" s="194"/>
      <c r="P347" s="194"/>
      <c r="Q347" s="194"/>
      <c r="R347" s="194"/>
      <c r="S347" s="194"/>
      <c r="T347" s="194"/>
      <c r="U347" s="194"/>
      <c r="V347" s="194"/>
      <c r="W347" s="194"/>
      <c r="X347" s="194"/>
      <c r="Y347" s="194"/>
      <c r="Z347" s="194"/>
    </row>
    <row r="348" spans="1:28" ht="12.75" customHeight="1">
      <c r="A348" s="187" t="s">
        <v>1479</v>
      </c>
      <c r="B348" s="47" t="s">
        <v>149</v>
      </c>
      <c r="C348" s="47"/>
      <c r="D348" s="95">
        <v>0</v>
      </c>
      <c r="E348" s="95" t="s">
        <v>33</v>
      </c>
      <c r="F348" s="95" t="s">
        <v>33</v>
      </c>
      <c r="G348" s="96"/>
      <c r="H348" s="116" t="s">
        <v>34</v>
      </c>
      <c r="I348" s="95" t="s">
        <v>34</v>
      </c>
      <c r="J348" s="96" t="s">
        <v>1480</v>
      </c>
      <c r="K348" s="47"/>
      <c r="L348" s="194"/>
      <c r="M348" s="194"/>
      <c r="N348" s="194"/>
      <c r="O348" s="194"/>
      <c r="P348" s="194"/>
      <c r="Q348" s="194"/>
      <c r="R348" s="194"/>
      <c r="S348" s="194"/>
      <c r="T348" s="194"/>
      <c r="U348" s="194"/>
      <c r="V348" s="194"/>
      <c r="W348" s="194"/>
      <c r="X348" s="194"/>
      <c r="Y348" s="194"/>
      <c r="Z348" s="194"/>
    </row>
    <row r="349" spans="1:28" ht="12.75" customHeight="1">
      <c r="A349" s="187" t="s">
        <v>1479</v>
      </c>
      <c r="B349" s="47" t="s">
        <v>814</v>
      </c>
      <c r="C349" s="47"/>
      <c r="D349" s="95">
        <v>0</v>
      </c>
      <c r="E349" s="95" t="s">
        <v>33</v>
      </c>
      <c r="F349" s="95" t="s">
        <v>33</v>
      </c>
      <c r="G349" s="194"/>
      <c r="H349" s="95" t="s">
        <v>34</v>
      </c>
      <c r="I349" s="95" t="s">
        <v>34</v>
      </c>
      <c r="J349" s="96" t="s">
        <v>1480</v>
      </c>
      <c r="K349" s="194"/>
      <c r="L349" s="82"/>
      <c r="M349" s="82"/>
      <c r="N349" s="82"/>
      <c r="O349" s="82"/>
      <c r="P349" s="82"/>
      <c r="Q349" s="82"/>
      <c r="R349" s="82"/>
      <c r="S349" s="82"/>
      <c r="T349" s="82"/>
      <c r="U349" s="82"/>
      <c r="V349" s="82"/>
      <c r="W349" s="82"/>
      <c r="X349" s="82"/>
      <c r="Y349" s="82"/>
      <c r="Z349" s="82"/>
    </row>
    <row r="350" spans="1:28" ht="12.75" customHeight="1">
      <c r="A350" s="187" t="s">
        <v>1479</v>
      </c>
      <c r="B350" s="47" t="s">
        <v>821</v>
      </c>
      <c r="C350" s="47"/>
      <c r="D350" s="95">
        <v>0</v>
      </c>
      <c r="E350" s="95" t="s">
        <v>34</v>
      </c>
      <c r="F350" s="95" t="s">
        <v>34</v>
      </c>
      <c r="G350" s="96" t="s">
        <v>1489</v>
      </c>
      <c r="H350" s="95" t="s">
        <v>34</v>
      </c>
      <c r="I350" s="95" t="s">
        <v>34</v>
      </c>
      <c r="J350" s="96" t="s">
        <v>1480</v>
      </c>
      <c r="K350" s="194"/>
      <c r="L350" s="82"/>
      <c r="M350" s="82"/>
      <c r="N350" s="82"/>
      <c r="O350" s="82"/>
      <c r="P350" s="82"/>
      <c r="Q350" s="82"/>
      <c r="R350" s="82"/>
      <c r="S350" s="82"/>
      <c r="T350" s="82"/>
      <c r="U350" s="82"/>
      <c r="V350" s="82"/>
      <c r="W350" s="82"/>
      <c r="X350" s="82"/>
      <c r="Y350" s="82"/>
      <c r="Z350" s="82"/>
    </row>
    <row r="351" spans="1:28" ht="12.75" customHeight="1">
      <c r="A351" s="231" t="s">
        <v>1479</v>
      </c>
      <c r="B351" s="47" t="s">
        <v>825</v>
      </c>
      <c r="C351" s="47"/>
      <c r="D351" s="95">
        <v>0</v>
      </c>
      <c r="E351" s="95" t="s">
        <v>33</v>
      </c>
      <c r="F351" s="95" t="s">
        <v>33</v>
      </c>
      <c r="G351" s="96"/>
      <c r="H351" s="95" t="s">
        <v>34</v>
      </c>
      <c r="I351" s="95" t="s">
        <v>34</v>
      </c>
      <c r="J351" s="96" t="s">
        <v>1480</v>
      </c>
      <c r="K351" s="194"/>
      <c r="L351" s="194"/>
      <c r="M351" s="194"/>
      <c r="N351" s="194"/>
      <c r="O351" s="194"/>
      <c r="P351" s="194"/>
      <c r="Q351" s="194"/>
      <c r="R351" s="194"/>
      <c r="S351" s="194"/>
      <c r="T351" s="194"/>
      <c r="U351" s="194"/>
      <c r="V351" s="194"/>
      <c r="W351" s="194"/>
      <c r="X351" s="194"/>
      <c r="Y351" s="194"/>
      <c r="Z351" s="194"/>
    </row>
    <row r="352" spans="1:28" ht="12.75" customHeight="1">
      <c r="A352" s="230" t="s">
        <v>2338</v>
      </c>
      <c r="B352" s="103" t="s">
        <v>771</v>
      </c>
      <c r="C352" s="103"/>
      <c r="D352" s="105">
        <v>0</v>
      </c>
      <c r="E352" s="105" t="s">
        <v>33</v>
      </c>
      <c r="F352" s="105" t="s">
        <v>33</v>
      </c>
      <c r="G352" s="104"/>
      <c r="H352" s="105" t="s">
        <v>34</v>
      </c>
      <c r="I352" s="105" t="s">
        <v>34</v>
      </c>
      <c r="J352" s="106" t="s">
        <v>1494</v>
      </c>
      <c r="K352" s="104"/>
      <c r="L352" s="104"/>
      <c r="M352" s="104"/>
      <c r="N352" s="104"/>
      <c r="O352" s="104"/>
      <c r="P352" s="104"/>
      <c r="Q352" s="104"/>
      <c r="R352" s="104"/>
      <c r="S352" s="104"/>
      <c r="T352" s="104"/>
      <c r="U352" s="104"/>
      <c r="V352" s="104"/>
      <c r="W352" s="104"/>
      <c r="X352" s="104"/>
      <c r="Y352" s="104"/>
      <c r="Z352" s="104"/>
      <c r="AA352" s="23"/>
      <c r="AB352" s="23"/>
    </row>
    <row r="353" spans="1:28" ht="12.75" customHeight="1">
      <c r="A353" s="187" t="s">
        <v>2338</v>
      </c>
      <c r="B353" s="47" t="s">
        <v>780</v>
      </c>
      <c r="C353" s="47"/>
      <c r="D353" s="95">
        <v>0</v>
      </c>
      <c r="E353" s="95" t="s">
        <v>34</v>
      </c>
      <c r="F353" s="95" t="s">
        <v>34</v>
      </c>
      <c r="G353" s="96" t="s">
        <v>1495</v>
      </c>
      <c r="H353" s="95" t="s">
        <v>34</v>
      </c>
      <c r="I353" s="95" t="s">
        <v>34</v>
      </c>
      <c r="J353" s="96" t="s">
        <v>1494</v>
      </c>
      <c r="K353" s="194"/>
      <c r="L353" s="82"/>
      <c r="M353" s="82"/>
      <c r="N353" s="82"/>
      <c r="O353" s="82"/>
      <c r="P353" s="82"/>
      <c r="Q353" s="82"/>
      <c r="R353" s="82"/>
      <c r="S353" s="82"/>
      <c r="T353" s="82"/>
      <c r="U353" s="82"/>
      <c r="V353" s="82"/>
      <c r="W353" s="82"/>
      <c r="X353" s="82"/>
      <c r="Y353" s="82"/>
      <c r="Z353" s="82"/>
    </row>
    <row r="354" spans="1:28" ht="12.75" customHeight="1">
      <c r="A354" s="187" t="s">
        <v>2338</v>
      </c>
      <c r="B354" s="47" t="s">
        <v>2315</v>
      </c>
      <c r="C354" s="47"/>
      <c r="D354" s="95">
        <v>0</v>
      </c>
      <c r="E354" s="95" t="s">
        <v>34</v>
      </c>
      <c r="F354" s="95" t="s">
        <v>34</v>
      </c>
      <c r="G354" s="96" t="s">
        <v>1496</v>
      </c>
      <c r="H354" s="95" t="s">
        <v>34</v>
      </c>
      <c r="I354" s="95" t="s">
        <v>34</v>
      </c>
      <c r="J354" s="96" t="s">
        <v>1494</v>
      </c>
      <c r="K354" s="194"/>
      <c r="L354" s="82"/>
      <c r="M354" s="82"/>
      <c r="N354" s="82"/>
      <c r="O354" s="82"/>
      <c r="P354" s="82"/>
      <c r="Q354" s="82"/>
      <c r="R354" s="82"/>
      <c r="S354" s="82"/>
      <c r="T354" s="82"/>
      <c r="U354" s="82"/>
      <c r="V354" s="82"/>
      <c r="W354" s="82"/>
      <c r="X354" s="82"/>
      <c r="Y354" s="82"/>
      <c r="Z354" s="82"/>
    </row>
    <row r="355" spans="1:28" ht="12.75" customHeight="1">
      <c r="A355" s="187" t="s">
        <v>2338</v>
      </c>
      <c r="B355" s="47" t="s">
        <v>788</v>
      </c>
      <c r="C355" s="47"/>
      <c r="D355" s="95">
        <v>0</v>
      </c>
      <c r="E355" s="95" t="s">
        <v>34</v>
      </c>
      <c r="F355" s="95" t="s">
        <v>34</v>
      </c>
      <c r="G355" s="47" t="s">
        <v>1497</v>
      </c>
      <c r="H355" s="95" t="s">
        <v>34</v>
      </c>
      <c r="I355" s="95" t="s">
        <v>34</v>
      </c>
      <c r="J355" s="96" t="s">
        <v>1494</v>
      </c>
      <c r="K355" s="194"/>
      <c r="L355" s="82"/>
      <c r="M355" s="82"/>
      <c r="N355" s="82"/>
      <c r="O355" s="82"/>
      <c r="P355" s="82"/>
      <c r="Q355" s="82"/>
      <c r="R355" s="82"/>
      <c r="S355" s="82"/>
      <c r="T355" s="82"/>
      <c r="U355" s="82"/>
      <c r="V355" s="82"/>
      <c r="W355" s="82"/>
      <c r="X355" s="82"/>
      <c r="Y355" s="82"/>
      <c r="Z355" s="82"/>
    </row>
    <row r="356" spans="1:28" ht="12.75" customHeight="1">
      <c r="A356" s="187" t="s">
        <v>2338</v>
      </c>
      <c r="B356" s="47" t="s">
        <v>793</v>
      </c>
      <c r="C356" s="47"/>
      <c r="D356" s="95">
        <v>0</v>
      </c>
      <c r="E356" s="95" t="s">
        <v>33</v>
      </c>
      <c r="F356" s="95" t="s">
        <v>33</v>
      </c>
      <c r="G356" s="194"/>
      <c r="H356" s="95" t="s">
        <v>34</v>
      </c>
      <c r="I356" s="95" t="s">
        <v>34</v>
      </c>
      <c r="J356" s="96" t="s">
        <v>1494</v>
      </c>
      <c r="K356" s="194"/>
      <c r="L356" s="82"/>
      <c r="M356" s="82"/>
      <c r="N356" s="82"/>
      <c r="O356" s="82"/>
      <c r="P356" s="82"/>
      <c r="Q356" s="82"/>
      <c r="R356" s="82"/>
      <c r="S356" s="82"/>
      <c r="T356" s="82"/>
      <c r="U356" s="82"/>
      <c r="V356" s="82"/>
      <c r="W356" s="82"/>
      <c r="X356" s="82"/>
      <c r="Y356" s="82"/>
      <c r="Z356" s="82"/>
    </row>
    <row r="357" spans="1:28" ht="12.75" customHeight="1">
      <c r="A357" s="187" t="s">
        <v>2338</v>
      </c>
      <c r="B357" s="47" t="s">
        <v>796</v>
      </c>
      <c r="C357" s="47"/>
      <c r="D357" s="95">
        <v>0</v>
      </c>
      <c r="E357" s="95" t="s">
        <v>34</v>
      </c>
      <c r="F357" s="95" t="s">
        <v>34</v>
      </c>
      <c r="G357" s="96" t="s">
        <v>1498</v>
      </c>
      <c r="H357" s="95" t="s">
        <v>34</v>
      </c>
      <c r="I357" s="95" t="s">
        <v>34</v>
      </c>
      <c r="J357" s="96" t="s">
        <v>1494</v>
      </c>
      <c r="K357" s="47" t="s">
        <v>1499</v>
      </c>
      <c r="L357" s="82"/>
      <c r="M357" s="82"/>
      <c r="N357" s="82"/>
      <c r="O357" s="82"/>
      <c r="P357" s="82"/>
      <c r="Q357" s="82"/>
      <c r="R357" s="82"/>
      <c r="S357" s="82"/>
      <c r="T357" s="82"/>
      <c r="U357" s="82"/>
      <c r="V357" s="82"/>
      <c r="W357" s="82"/>
      <c r="X357" s="82"/>
      <c r="Y357" s="82"/>
      <c r="Z357" s="82"/>
    </row>
    <row r="358" spans="1:28" ht="12.75" customHeight="1">
      <c r="A358" s="187" t="s">
        <v>2338</v>
      </c>
      <c r="B358" s="194" t="s">
        <v>446</v>
      </c>
      <c r="C358" s="47"/>
      <c r="D358" s="95">
        <v>0</v>
      </c>
      <c r="E358" s="95" t="s">
        <v>33</v>
      </c>
      <c r="F358" s="95" t="s">
        <v>33</v>
      </c>
      <c r="G358" s="96" t="s">
        <v>1500</v>
      </c>
      <c r="H358" s="95" t="s">
        <v>34</v>
      </c>
      <c r="I358" s="95" t="s">
        <v>34</v>
      </c>
      <c r="J358" s="96" t="s">
        <v>1494</v>
      </c>
      <c r="K358" s="47" t="s">
        <v>1501</v>
      </c>
      <c r="L358" s="82"/>
      <c r="M358" s="82"/>
      <c r="N358" s="82"/>
      <c r="O358" s="82"/>
      <c r="P358" s="82"/>
      <c r="Q358" s="82"/>
      <c r="R358" s="82"/>
      <c r="S358" s="82"/>
      <c r="T358" s="82"/>
      <c r="U358" s="82"/>
      <c r="V358" s="82"/>
      <c r="W358" s="82"/>
      <c r="X358" s="82"/>
      <c r="Y358" s="82"/>
      <c r="Z358" s="82"/>
    </row>
    <row r="359" spans="1:28" ht="12.75" customHeight="1">
      <c r="A359" s="187" t="s">
        <v>2338</v>
      </c>
      <c r="B359" s="47" t="s">
        <v>162</v>
      </c>
      <c r="C359" s="47"/>
      <c r="D359" s="95">
        <v>0</v>
      </c>
      <c r="E359" s="95" t="s">
        <v>34</v>
      </c>
      <c r="F359" s="95" t="s">
        <v>34</v>
      </c>
      <c r="G359" s="47" t="s">
        <v>1502</v>
      </c>
      <c r="H359" s="95" t="s">
        <v>34</v>
      </c>
      <c r="I359" s="95" t="s">
        <v>34</v>
      </c>
      <c r="J359" s="96" t="s">
        <v>1494</v>
      </c>
      <c r="K359" s="194"/>
      <c r="L359" s="82"/>
      <c r="M359" s="82"/>
      <c r="N359" s="82"/>
      <c r="O359" s="82"/>
      <c r="P359" s="82"/>
      <c r="Q359" s="82"/>
      <c r="R359" s="82"/>
      <c r="S359" s="82"/>
      <c r="T359" s="82"/>
      <c r="U359" s="82"/>
      <c r="V359" s="82"/>
      <c r="W359" s="82"/>
      <c r="X359" s="82"/>
      <c r="Y359" s="82"/>
      <c r="Z359" s="82"/>
    </row>
    <row r="360" spans="1:28" ht="12.75" customHeight="1">
      <c r="A360" s="187" t="s">
        <v>2338</v>
      </c>
      <c r="B360" s="47" t="s">
        <v>235</v>
      </c>
      <c r="C360" s="47"/>
      <c r="D360" s="95">
        <v>0</v>
      </c>
      <c r="E360" s="95" t="s">
        <v>34</v>
      </c>
      <c r="F360" s="95" t="s">
        <v>33</v>
      </c>
      <c r="G360" s="96" t="s">
        <v>1503</v>
      </c>
      <c r="H360" s="95" t="s">
        <v>34</v>
      </c>
      <c r="I360" s="95" t="s">
        <v>34</v>
      </c>
      <c r="J360" s="96" t="s">
        <v>1494</v>
      </c>
      <c r="K360" s="194"/>
      <c r="L360" s="82"/>
      <c r="M360" s="82"/>
      <c r="N360" s="82"/>
      <c r="O360" s="82"/>
      <c r="P360" s="82"/>
      <c r="Q360" s="82"/>
      <c r="R360" s="82"/>
      <c r="S360" s="82"/>
      <c r="T360" s="82"/>
      <c r="U360" s="82"/>
      <c r="V360" s="82"/>
      <c r="W360" s="82"/>
      <c r="X360" s="82"/>
      <c r="Y360" s="82"/>
      <c r="Z360" s="82"/>
    </row>
    <row r="361" spans="1:28" ht="12.75" customHeight="1">
      <c r="A361" s="187" t="s">
        <v>2338</v>
      </c>
      <c r="B361" s="47" t="s">
        <v>374</v>
      </c>
      <c r="C361" s="47"/>
      <c r="D361" s="95">
        <v>0</v>
      </c>
      <c r="E361" s="95" t="s">
        <v>34</v>
      </c>
      <c r="F361" s="95" t="s">
        <v>34</v>
      </c>
      <c r="G361" s="47" t="s">
        <v>1508</v>
      </c>
      <c r="H361" s="95" t="s">
        <v>34</v>
      </c>
      <c r="I361" s="95" t="s">
        <v>34</v>
      </c>
      <c r="J361" s="96" t="s">
        <v>1494</v>
      </c>
      <c r="K361" s="194"/>
      <c r="L361" s="82"/>
      <c r="M361" s="82"/>
      <c r="N361" s="82"/>
      <c r="O361" s="82"/>
      <c r="P361" s="82"/>
      <c r="Q361" s="82"/>
      <c r="R361" s="82"/>
      <c r="S361" s="82"/>
      <c r="T361" s="82"/>
      <c r="U361" s="82"/>
      <c r="V361" s="82"/>
      <c r="W361" s="82"/>
      <c r="X361" s="82"/>
      <c r="Y361" s="82"/>
      <c r="Z361" s="82"/>
    </row>
    <row r="362" spans="1:28" ht="12.75" customHeight="1">
      <c r="A362" s="187" t="s">
        <v>2338</v>
      </c>
      <c r="B362" s="47" t="s">
        <v>149</v>
      </c>
      <c r="C362" s="47"/>
      <c r="D362" s="95">
        <v>0</v>
      </c>
      <c r="E362" s="95" t="s">
        <v>34</v>
      </c>
      <c r="F362" s="95" t="s">
        <v>34</v>
      </c>
      <c r="G362" s="96" t="s">
        <v>1513</v>
      </c>
      <c r="H362" s="95" t="s">
        <v>34</v>
      </c>
      <c r="I362" s="95" t="s">
        <v>34</v>
      </c>
      <c r="J362" s="96" t="s">
        <v>1494</v>
      </c>
      <c r="K362" s="194"/>
      <c r="L362" s="82"/>
      <c r="M362" s="82"/>
      <c r="N362" s="82"/>
      <c r="O362" s="82"/>
      <c r="P362" s="82"/>
      <c r="Q362" s="82"/>
      <c r="R362" s="82"/>
      <c r="S362" s="82"/>
      <c r="T362" s="82"/>
      <c r="U362" s="82"/>
      <c r="V362" s="82"/>
      <c r="W362" s="82"/>
      <c r="X362" s="82"/>
      <c r="Y362" s="82"/>
      <c r="Z362" s="82"/>
    </row>
    <row r="363" spans="1:28" ht="12.75" customHeight="1">
      <c r="A363" s="187" t="s">
        <v>2338</v>
      </c>
      <c r="B363" s="47" t="s">
        <v>814</v>
      </c>
      <c r="C363" s="47"/>
      <c r="D363" s="95">
        <v>0</v>
      </c>
      <c r="E363" s="95" t="s">
        <v>34</v>
      </c>
      <c r="F363" s="95" t="s">
        <v>34</v>
      </c>
      <c r="G363" s="47" t="s">
        <v>1518</v>
      </c>
      <c r="H363" s="95" t="s">
        <v>34</v>
      </c>
      <c r="I363" s="95" t="s">
        <v>34</v>
      </c>
      <c r="J363" s="96" t="s">
        <v>1494</v>
      </c>
      <c r="K363" s="194"/>
      <c r="L363" s="82"/>
      <c r="M363" s="82"/>
      <c r="N363" s="82"/>
      <c r="O363" s="82"/>
      <c r="P363" s="82"/>
      <c r="Q363" s="82"/>
      <c r="R363" s="82"/>
      <c r="S363" s="82"/>
      <c r="T363" s="82"/>
      <c r="U363" s="82"/>
      <c r="V363" s="82"/>
      <c r="W363" s="82"/>
      <c r="X363" s="82"/>
      <c r="Y363" s="82"/>
      <c r="Z363" s="82"/>
    </row>
    <row r="364" spans="1:28" ht="12.75" customHeight="1">
      <c r="A364" s="187" t="s">
        <v>2338</v>
      </c>
      <c r="B364" s="47" t="s">
        <v>817</v>
      </c>
      <c r="C364" s="47"/>
      <c r="D364" s="95">
        <v>0</v>
      </c>
      <c r="E364" s="95" t="s">
        <v>33</v>
      </c>
      <c r="F364" s="95" t="s">
        <v>33</v>
      </c>
      <c r="G364" s="194"/>
      <c r="H364" s="95" t="s">
        <v>34</v>
      </c>
      <c r="I364" s="95" t="s">
        <v>34</v>
      </c>
      <c r="J364" s="96" t="s">
        <v>1494</v>
      </c>
      <c r="K364" s="194"/>
      <c r="L364" s="82"/>
      <c r="M364" s="82"/>
      <c r="N364" s="82"/>
      <c r="O364" s="82"/>
      <c r="P364" s="82"/>
      <c r="Q364" s="82"/>
      <c r="R364" s="82"/>
      <c r="S364" s="82"/>
      <c r="T364" s="82"/>
      <c r="U364" s="82"/>
      <c r="V364" s="82"/>
      <c r="W364" s="82"/>
      <c r="X364" s="82"/>
      <c r="Y364" s="82"/>
      <c r="Z364" s="82"/>
    </row>
    <row r="365" spans="1:28" ht="12.75" customHeight="1">
      <c r="A365" s="187" t="s">
        <v>2338</v>
      </c>
      <c r="B365" s="47" t="s">
        <v>818</v>
      </c>
      <c r="C365" s="47"/>
      <c r="D365" s="95">
        <v>0</v>
      </c>
      <c r="E365" s="95" t="s">
        <v>34</v>
      </c>
      <c r="F365" s="95" t="s">
        <v>44</v>
      </c>
      <c r="G365" s="47" t="s">
        <v>1521</v>
      </c>
      <c r="H365" s="95" t="s">
        <v>34</v>
      </c>
      <c r="I365" s="95" t="s">
        <v>34</v>
      </c>
      <c r="J365" s="96" t="s">
        <v>1494</v>
      </c>
      <c r="K365" s="194"/>
      <c r="L365" s="82"/>
      <c r="M365" s="82"/>
      <c r="N365" s="82"/>
      <c r="O365" s="82"/>
      <c r="P365" s="82"/>
      <c r="Q365" s="82"/>
      <c r="R365" s="82"/>
      <c r="S365" s="82"/>
      <c r="T365" s="82"/>
      <c r="U365" s="82"/>
      <c r="V365" s="82"/>
      <c r="W365" s="82"/>
      <c r="X365" s="82"/>
      <c r="Y365" s="82"/>
      <c r="Z365" s="82"/>
    </row>
    <row r="366" spans="1:28" ht="12.75" customHeight="1">
      <c r="A366" s="187" t="s">
        <v>2338</v>
      </c>
      <c r="B366" s="47" t="s">
        <v>821</v>
      </c>
      <c r="C366" s="47"/>
      <c r="D366" s="95">
        <v>0</v>
      </c>
      <c r="E366" s="95" t="s">
        <v>34</v>
      </c>
      <c r="F366" s="95" t="s">
        <v>34</v>
      </c>
      <c r="G366" s="47" t="s">
        <v>1522</v>
      </c>
      <c r="H366" s="95" t="s">
        <v>34</v>
      </c>
      <c r="I366" s="95" t="s">
        <v>34</v>
      </c>
      <c r="J366" s="96" t="s">
        <v>1494</v>
      </c>
      <c r="K366" s="194"/>
      <c r="L366" s="82"/>
      <c r="M366" s="82"/>
      <c r="N366" s="82"/>
      <c r="O366" s="82"/>
      <c r="P366" s="82"/>
      <c r="Q366" s="82"/>
      <c r="R366" s="82"/>
      <c r="S366" s="82"/>
      <c r="T366" s="82"/>
      <c r="U366" s="82"/>
      <c r="V366" s="82"/>
      <c r="W366" s="82"/>
      <c r="X366" s="82"/>
      <c r="Y366" s="82"/>
      <c r="Z366" s="82"/>
    </row>
    <row r="367" spans="1:28" ht="12.75" customHeight="1">
      <c r="A367" s="187" t="s">
        <v>2338</v>
      </c>
      <c r="B367" s="108" t="s">
        <v>825</v>
      </c>
      <c r="C367" s="108"/>
      <c r="D367" s="110">
        <v>0</v>
      </c>
      <c r="E367" s="110" t="s">
        <v>34</v>
      </c>
      <c r="F367" s="110" t="s">
        <v>34</v>
      </c>
      <c r="G367" s="102" t="s">
        <v>1523</v>
      </c>
      <c r="H367" s="110" t="s">
        <v>34</v>
      </c>
      <c r="I367" s="95" t="s">
        <v>34</v>
      </c>
      <c r="J367" s="96" t="s">
        <v>1494</v>
      </c>
      <c r="K367" s="109"/>
      <c r="L367" s="109"/>
      <c r="M367" s="109"/>
      <c r="N367" s="109"/>
      <c r="O367" s="109"/>
      <c r="P367" s="109"/>
      <c r="Q367" s="109"/>
      <c r="R367" s="109"/>
      <c r="S367" s="109"/>
      <c r="T367" s="109"/>
      <c r="U367" s="109"/>
      <c r="V367" s="109"/>
      <c r="W367" s="109"/>
      <c r="X367" s="109"/>
      <c r="Y367" s="109"/>
      <c r="Z367" s="109"/>
      <c r="AA367" s="24"/>
      <c r="AB367" s="24"/>
    </row>
    <row r="368" spans="1:28" ht="12.75" customHeight="1">
      <c r="A368" s="235" t="s">
        <v>789</v>
      </c>
      <c r="B368" s="47" t="s">
        <v>771</v>
      </c>
      <c r="C368" s="103"/>
      <c r="D368" s="105">
        <v>0</v>
      </c>
      <c r="E368" s="105" t="s">
        <v>33</v>
      </c>
      <c r="F368" s="105" t="s">
        <v>33</v>
      </c>
      <c r="G368" s="103"/>
      <c r="H368" s="95" t="s">
        <v>34</v>
      </c>
      <c r="I368" s="105" t="s">
        <v>44</v>
      </c>
      <c r="J368" s="106" t="s">
        <v>1525</v>
      </c>
      <c r="K368" s="103"/>
      <c r="L368" s="104"/>
      <c r="M368" s="104"/>
      <c r="N368" s="104"/>
      <c r="O368" s="104"/>
      <c r="P368" s="104"/>
      <c r="Q368" s="104"/>
      <c r="R368" s="104"/>
      <c r="S368" s="104"/>
      <c r="T368" s="104"/>
      <c r="U368" s="104"/>
      <c r="V368" s="104"/>
      <c r="W368" s="104"/>
      <c r="X368" s="104"/>
      <c r="Y368" s="104"/>
      <c r="Z368" s="104"/>
      <c r="AA368" s="23"/>
      <c r="AB368" s="23"/>
    </row>
    <row r="369" spans="1:28" ht="12.75" customHeight="1">
      <c r="A369" s="231" t="s">
        <v>789</v>
      </c>
      <c r="B369" s="47" t="s">
        <v>780</v>
      </c>
      <c r="C369" s="47"/>
      <c r="D369" s="95">
        <v>0</v>
      </c>
      <c r="E369" s="95" t="s">
        <v>34</v>
      </c>
      <c r="F369" s="95" t="s">
        <v>44</v>
      </c>
      <c r="G369" s="96" t="s">
        <v>1526</v>
      </c>
      <c r="H369" s="95" t="s">
        <v>34</v>
      </c>
      <c r="I369" s="95" t="s">
        <v>44</v>
      </c>
      <c r="J369" s="96" t="s">
        <v>1525</v>
      </c>
      <c r="K369" s="47"/>
      <c r="L369" s="82"/>
      <c r="M369" s="82"/>
      <c r="N369" s="82"/>
      <c r="O369" s="82"/>
      <c r="P369" s="82"/>
      <c r="Q369" s="82"/>
      <c r="R369" s="82"/>
      <c r="S369" s="82"/>
      <c r="T369" s="82"/>
      <c r="U369" s="82"/>
      <c r="V369" s="82"/>
      <c r="W369" s="82"/>
      <c r="X369" s="82"/>
      <c r="Y369" s="82"/>
      <c r="Z369" s="82"/>
    </row>
    <row r="370" spans="1:28" ht="12.75" customHeight="1">
      <c r="A370" s="231" t="s">
        <v>789</v>
      </c>
      <c r="B370" s="47" t="s">
        <v>2315</v>
      </c>
      <c r="C370" s="47"/>
      <c r="D370" s="95">
        <v>0</v>
      </c>
      <c r="E370" s="95" t="s">
        <v>33</v>
      </c>
      <c r="F370" s="95" t="s">
        <v>33</v>
      </c>
      <c r="G370" s="47"/>
      <c r="H370" s="95" t="s">
        <v>34</v>
      </c>
      <c r="I370" s="95" t="s">
        <v>44</v>
      </c>
      <c r="J370" s="96" t="s">
        <v>1525</v>
      </c>
      <c r="K370" s="47"/>
      <c r="L370" s="82"/>
      <c r="M370" s="82"/>
      <c r="N370" s="82"/>
      <c r="O370" s="82"/>
      <c r="P370" s="82"/>
      <c r="Q370" s="82"/>
      <c r="R370" s="82"/>
      <c r="S370" s="82"/>
      <c r="T370" s="82"/>
      <c r="U370" s="82"/>
      <c r="V370" s="82"/>
      <c r="W370" s="82"/>
      <c r="X370" s="82"/>
      <c r="Y370" s="82"/>
      <c r="Z370" s="82"/>
    </row>
    <row r="371" spans="1:28" ht="12.75" customHeight="1">
      <c r="A371" s="231" t="s">
        <v>789</v>
      </c>
      <c r="B371" s="47" t="s">
        <v>788</v>
      </c>
      <c r="C371" s="47"/>
      <c r="D371" s="95">
        <v>0</v>
      </c>
      <c r="E371" s="95" t="s">
        <v>33</v>
      </c>
      <c r="F371" s="95" t="s">
        <v>33</v>
      </c>
      <c r="G371" s="47"/>
      <c r="H371" s="95" t="s">
        <v>34</v>
      </c>
      <c r="I371" s="95" t="s">
        <v>44</v>
      </c>
      <c r="J371" s="96" t="s">
        <v>1525</v>
      </c>
      <c r="K371" s="47"/>
      <c r="L371" s="82"/>
      <c r="M371" s="82"/>
      <c r="N371" s="82"/>
      <c r="O371" s="82"/>
      <c r="P371" s="82"/>
      <c r="Q371" s="82"/>
      <c r="R371" s="82"/>
      <c r="S371" s="82"/>
      <c r="T371" s="82"/>
      <c r="U371" s="82"/>
      <c r="V371" s="82"/>
      <c r="W371" s="82"/>
      <c r="X371" s="82"/>
      <c r="Y371" s="82"/>
      <c r="Z371" s="82"/>
    </row>
    <row r="372" spans="1:28" ht="12.75" customHeight="1">
      <c r="A372" s="231" t="s">
        <v>789</v>
      </c>
      <c r="B372" s="47" t="s">
        <v>793</v>
      </c>
      <c r="C372" s="47"/>
      <c r="D372" s="95">
        <v>0</v>
      </c>
      <c r="E372" s="95" t="s">
        <v>33</v>
      </c>
      <c r="F372" s="95" t="s">
        <v>33</v>
      </c>
      <c r="G372" s="47"/>
      <c r="H372" s="95" t="s">
        <v>34</v>
      </c>
      <c r="I372" s="95" t="s">
        <v>44</v>
      </c>
      <c r="J372" s="96" t="s">
        <v>1525</v>
      </c>
      <c r="K372" s="47"/>
      <c r="L372" s="82"/>
      <c r="M372" s="82"/>
      <c r="N372" s="82"/>
      <c r="O372" s="82"/>
      <c r="P372" s="82"/>
      <c r="Q372" s="82"/>
      <c r="R372" s="82"/>
      <c r="S372" s="82"/>
      <c r="T372" s="82"/>
      <c r="U372" s="82"/>
      <c r="V372" s="82"/>
      <c r="W372" s="82"/>
      <c r="X372" s="82"/>
      <c r="Y372" s="82"/>
      <c r="Z372" s="82"/>
    </row>
    <row r="373" spans="1:28" ht="12.75" customHeight="1">
      <c r="A373" s="231" t="s">
        <v>789</v>
      </c>
      <c r="B373" s="47" t="s">
        <v>796</v>
      </c>
      <c r="C373" s="47" t="s">
        <v>1527</v>
      </c>
      <c r="D373" s="95">
        <v>1</v>
      </c>
      <c r="E373" s="95" t="s">
        <v>34</v>
      </c>
      <c r="F373" s="95" t="s">
        <v>44</v>
      </c>
      <c r="G373" s="96" t="s">
        <v>1526</v>
      </c>
      <c r="H373" s="95" t="s">
        <v>34</v>
      </c>
      <c r="I373" s="95" t="s">
        <v>44</v>
      </c>
      <c r="J373" s="96" t="s">
        <v>1525</v>
      </c>
      <c r="K373" s="47"/>
      <c r="L373" s="82"/>
      <c r="M373" s="82"/>
      <c r="N373" s="82"/>
      <c r="O373" s="82"/>
      <c r="P373" s="82"/>
      <c r="Q373" s="82"/>
      <c r="R373" s="82"/>
      <c r="S373" s="82"/>
      <c r="T373" s="82"/>
      <c r="U373" s="82"/>
      <c r="V373" s="82"/>
      <c r="W373" s="82"/>
      <c r="X373" s="82"/>
      <c r="Y373" s="82"/>
      <c r="Z373" s="82"/>
    </row>
    <row r="374" spans="1:28" ht="12.75" customHeight="1">
      <c r="A374" s="231" t="s">
        <v>789</v>
      </c>
      <c r="B374" s="194" t="s">
        <v>446</v>
      </c>
      <c r="C374" s="47"/>
      <c r="D374" s="95">
        <v>0</v>
      </c>
      <c r="E374" s="95" t="s">
        <v>33</v>
      </c>
      <c r="F374" s="95" t="s">
        <v>33</v>
      </c>
      <c r="G374" s="47"/>
      <c r="H374" s="95" t="s">
        <v>34</v>
      </c>
      <c r="I374" s="95" t="s">
        <v>44</v>
      </c>
      <c r="J374" s="96" t="s">
        <v>1525</v>
      </c>
      <c r="K374" s="47"/>
      <c r="L374" s="82"/>
      <c r="M374" s="82"/>
      <c r="N374" s="82"/>
      <c r="O374" s="82"/>
      <c r="P374" s="82"/>
      <c r="Q374" s="82"/>
      <c r="R374" s="82"/>
      <c r="S374" s="82"/>
      <c r="T374" s="82"/>
      <c r="U374" s="82"/>
      <c r="V374" s="82"/>
      <c r="W374" s="82"/>
      <c r="X374" s="82"/>
      <c r="Y374" s="82"/>
      <c r="Z374" s="82"/>
    </row>
    <row r="375" spans="1:28" ht="12.75" customHeight="1">
      <c r="A375" s="231" t="s">
        <v>789</v>
      </c>
      <c r="B375" s="47" t="s">
        <v>162</v>
      </c>
      <c r="C375" s="47"/>
      <c r="D375" s="95">
        <v>0</v>
      </c>
      <c r="E375" s="95" t="s">
        <v>34</v>
      </c>
      <c r="F375" s="95" t="s">
        <v>34</v>
      </c>
      <c r="G375" s="96" t="s">
        <v>1531</v>
      </c>
      <c r="H375" s="95" t="s">
        <v>34</v>
      </c>
      <c r="I375" s="95" t="s">
        <v>44</v>
      </c>
      <c r="J375" s="96" t="s">
        <v>1525</v>
      </c>
      <c r="K375" s="47"/>
      <c r="L375" s="82"/>
      <c r="M375" s="82"/>
      <c r="N375" s="82"/>
      <c r="O375" s="82"/>
      <c r="P375" s="82"/>
      <c r="Q375" s="82"/>
      <c r="R375" s="82"/>
      <c r="S375" s="82"/>
      <c r="T375" s="82"/>
      <c r="U375" s="82"/>
      <c r="V375" s="82"/>
      <c r="W375" s="82"/>
      <c r="X375" s="82"/>
      <c r="Y375" s="82"/>
      <c r="Z375" s="82"/>
    </row>
    <row r="376" spans="1:28" ht="12.75" customHeight="1">
      <c r="A376" s="231" t="s">
        <v>789</v>
      </c>
      <c r="B376" s="47" t="s">
        <v>235</v>
      </c>
      <c r="C376" s="47"/>
      <c r="D376" s="95">
        <v>0</v>
      </c>
      <c r="E376" s="95" t="s">
        <v>33</v>
      </c>
      <c r="F376" s="95" t="s">
        <v>33</v>
      </c>
      <c r="G376" s="47"/>
      <c r="H376" s="95" t="s">
        <v>34</v>
      </c>
      <c r="I376" s="95" t="s">
        <v>44</v>
      </c>
      <c r="J376" s="96" t="s">
        <v>1525</v>
      </c>
      <c r="K376" s="47"/>
      <c r="L376" s="82"/>
      <c r="M376" s="82"/>
      <c r="N376" s="82"/>
      <c r="O376" s="82"/>
      <c r="P376" s="82"/>
      <c r="Q376" s="82"/>
      <c r="R376" s="82"/>
      <c r="S376" s="82"/>
      <c r="T376" s="82"/>
      <c r="U376" s="82"/>
      <c r="V376" s="82"/>
      <c r="W376" s="82"/>
      <c r="X376" s="82"/>
      <c r="Y376" s="82"/>
      <c r="Z376" s="82"/>
    </row>
    <row r="377" spans="1:28" ht="12.75" customHeight="1">
      <c r="A377" s="231" t="s">
        <v>789</v>
      </c>
      <c r="B377" s="47" t="s">
        <v>374</v>
      </c>
      <c r="C377" s="47"/>
      <c r="D377" s="95">
        <v>0</v>
      </c>
      <c r="E377" s="95" t="s">
        <v>34</v>
      </c>
      <c r="F377" s="95" t="s">
        <v>34</v>
      </c>
      <c r="G377" s="96" t="s">
        <v>1526</v>
      </c>
      <c r="H377" s="95" t="s">
        <v>34</v>
      </c>
      <c r="I377" s="95" t="s">
        <v>44</v>
      </c>
      <c r="J377" s="96" t="s">
        <v>1525</v>
      </c>
      <c r="K377" s="47"/>
      <c r="L377" s="82"/>
      <c r="M377" s="82"/>
      <c r="N377" s="82"/>
      <c r="O377" s="82"/>
      <c r="P377" s="82"/>
      <c r="Q377" s="82"/>
      <c r="R377" s="82"/>
      <c r="S377" s="82"/>
      <c r="T377" s="82"/>
      <c r="U377" s="82"/>
      <c r="V377" s="82"/>
      <c r="W377" s="82"/>
      <c r="X377" s="82"/>
      <c r="Y377" s="82"/>
      <c r="Z377" s="82"/>
    </row>
    <row r="378" spans="1:28" ht="12.75" customHeight="1">
      <c r="A378" s="231" t="s">
        <v>789</v>
      </c>
      <c r="B378" s="47" t="s">
        <v>149</v>
      </c>
      <c r="C378" s="47"/>
      <c r="D378" s="95">
        <v>0</v>
      </c>
      <c r="E378" s="95" t="s">
        <v>34</v>
      </c>
      <c r="F378" s="95" t="s">
        <v>44</v>
      </c>
      <c r="G378" s="96" t="s">
        <v>1526</v>
      </c>
      <c r="H378" s="95" t="s">
        <v>34</v>
      </c>
      <c r="I378" s="95" t="s">
        <v>44</v>
      </c>
      <c r="J378" s="96" t="s">
        <v>1525</v>
      </c>
      <c r="K378" s="47"/>
      <c r="L378" s="82"/>
      <c r="M378" s="82"/>
      <c r="N378" s="82"/>
      <c r="O378" s="82"/>
      <c r="P378" s="82"/>
      <c r="Q378" s="82"/>
      <c r="R378" s="82"/>
      <c r="S378" s="82"/>
      <c r="T378" s="82"/>
      <c r="U378" s="82"/>
      <c r="V378" s="82"/>
      <c r="W378" s="82"/>
      <c r="X378" s="82"/>
      <c r="Y378" s="82"/>
      <c r="Z378" s="82"/>
    </row>
    <row r="379" spans="1:28" ht="12.75" customHeight="1">
      <c r="A379" s="231" t="s">
        <v>789</v>
      </c>
      <c r="B379" s="47" t="s">
        <v>814</v>
      </c>
      <c r="C379" s="47"/>
      <c r="D379" s="95">
        <v>0</v>
      </c>
      <c r="E379" s="95" t="s">
        <v>34</v>
      </c>
      <c r="F379" s="95" t="s">
        <v>33</v>
      </c>
      <c r="G379" s="47" t="s">
        <v>1081</v>
      </c>
      <c r="H379" s="95" t="s">
        <v>34</v>
      </c>
      <c r="I379" s="95" t="s">
        <v>44</v>
      </c>
      <c r="J379" s="96" t="s">
        <v>1525</v>
      </c>
      <c r="K379" s="47"/>
      <c r="L379" s="82"/>
      <c r="M379" s="82"/>
      <c r="N379" s="82"/>
      <c r="O379" s="82"/>
      <c r="P379" s="82"/>
      <c r="Q379" s="82"/>
      <c r="R379" s="82"/>
      <c r="S379" s="82"/>
      <c r="T379" s="82"/>
      <c r="U379" s="82"/>
      <c r="V379" s="82"/>
      <c r="W379" s="82"/>
      <c r="X379" s="82"/>
      <c r="Y379" s="82"/>
      <c r="Z379" s="82"/>
    </row>
    <row r="380" spans="1:28" ht="12.75" customHeight="1">
      <c r="A380" s="231" t="s">
        <v>789</v>
      </c>
      <c r="B380" s="47" t="s">
        <v>817</v>
      </c>
      <c r="C380" s="47"/>
      <c r="D380" s="95">
        <v>0</v>
      </c>
      <c r="E380" s="95" t="s">
        <v>34</v>
      </c>
      <c r="F380" s="95" t="s">
        <v>33</v>
      </c>
      <c r="G380" s="96" t="s">
        <v>1535</v>
      </c>
      <c r="H380" s="95" t="s">
        <v>34</v>
      </c>
      <c r="I380" s="95" t="s">
        <v>44</v>
      </c>
      <c r="J380" s="96" t="s">
        <v>1525</v>
      </c>
      <c r="K380" s="47"/>
      <c r="L380" s="82"/>
      <c r="M380" s="82"/>
      <c r="N380" s="82"/>
      <c r="O380" s="82"/>
      <c r="P380" s="82"/>
      <c r="Q380" s="82"/>
      <c r="R380" s="82"/>
      <c r="S380" s="82"/>
      <c r="T380" s="82"/>
      <c r="U380" s="82"/>
      <c r="V380" s="82"/>
      <c r="W380" s="82"/>
      <c r="X380" s="82"/>
      <c r="Y380" s="82"/>
      <c r="Z380" s="82"/>
    </row>
    <row r="381" spans="1:28" ht="12.75" customHeight="1">
      <c r="A381" s="231" t="s">
        <v>789</v>
      </c>
      <c r="B381" s="47" t="s">
        <v>818</v>
      </c>
      <c r="C381" s="47"/>
      <c r="D381" s="95">
        <v>0</v>
      </c>
      <c r="E381" s="95" t="s">
        <v>34</v>
      </c>
      <c r="F381" s="95" t="s">
        <v>44</v>
      </c>
      <c r="G381" s="47" t="s">
        <v>1539</v>
      </c>
      <c r="H381" s="95" t="s">
        <v>34</v>
      </c>
      <c r="I381" s="95" t="s">
        <v>44</v>
      </c>
      <c r="J381" s="96" t="s">
        <v>1525</v>
      </c>
      <c r="K381" s="47"/>
      <c r="L381" s="82"/>
      <c r="M381" s="82"/>
      <c r="N381" s="82"/>
      <c r="O381" s="82"/>
      <c r="P381" s="82"/>
      <c r="Q381" s="82"/>
      <c r="R381" s="82"/>
      <c r="S381" s="82"/>
      <c r="T381" s="82"/>
      <c r="U381" s="82"/>
      <c r="V381" s="82"/>
      <c r="W381" s="82"/>
      <c r="X381" s="82"/>
      <c r="Y381" s="82"/>
      <c r="Z381" s="82"/>
    </row>
    <row r="382" spans="1:28" ht="12.75" customHeight="1">
      <c r="A382" s="231" t="s">
        <v>789</v>
      </c>
      <c r="B382" s="47" t="s">
        <v>821</v>
      </c>
      <c r="C382" s="47" t="s">
        <v>205</v>
      </c>
      <c r="D382" s="95">
        <v>1</v>
      </c>
      <c r="E382" s="95" t="s">
        <v>34</v>
      </c>
      <c r="F382" s="95" t="s">
        <v>34</v>
      </c>
      <c r="G382" s="96" t="s">
        <v>1526</v>
      </c>
      <c r="H382" s="95" t="s">
        <v>34</v>
      </c>
      <c r="I382" s="95" t="s">
        <v>44</v>
      </c>
      <c r="J382" s="96" t="s">
        <v>1525</v>
      </c>
      <c r="K382" s="47"/>
      <c r="L382" s="82"/>
      <c r="M382" s="82"/>
      <c r="N382" s="82"/>
      <c r="O382" s="82"/>
      <c r="P382" s="82"/>
      <c r="Q382" s="82"/>
      <c r="R382" s="82"/>
      <c r="S382" s="82"/>
      <c r="T382" s="82"/>
      <c r="U382" s="82"/>
      <c r="V382" s="82"/>
      <c r="W382" s="82"/>
      <c r="X382" s="82"/>
      <c r="Y382" s="82"/>
      <c r="Z382" s="82"/>
    </row>
    <row r="383" spans="1:28" ht="12.75" customHeight="1">
      <c r="A383" s="231" t="s">
        <v>789</v>
      </c>
      <c r="B383" s="108" t="s">
        <v>825</v>
      </c>
      <c r="C383" s="108"/>
      <c r="D383" s="110">
        <v>0</v>
      </c>
      <c r="E383" s="110" t="s">
        <v>34</v>
      </c>
      <c r="F383" s="110" t="s">
        <v>34</v>
      </c>
      <c r="G383" s="108" t="s">
        <v>1543</v>
      </c>
      <c r="H383" s="110" t="s">
        <v>34</v>
      </c>
      <c r="I383" s="110" t="s">
        <v>44</v>
      </c>
      <c r="J383" s="102" t="s">
        <v>1525</v>
      </c>
      <c r="K383" s="108"/>
      <c r="L383" s="109"/>
      <c r="M383" s="109"/>
      <c r="N383" s="109"/>
      <c r="O383" s="109"/>
      <c r="P383" s="109"/>
      <c r="Q383" s="109"/>
      <c r="R383" s="109"/>
      <c r="S383" s="109"/>
      <c r="T383" s="109"/>
      <c r="U383" s="109"/>
      <c r="V383" s="109"/>
      <c r="W383" s="109"/>
      <c r="X383" s="109"/>
      <c r="Y383" s="109"/>
      <c r="Z383" s="109"/>
      <c r="AA383" s="24"/>
      <c r="AB383" s="24"/>
    </row>
    <row r="384" spans="1:28" ht="12.75" customHeight="1">
      <c r="A384" s="230" t="s">
        <v>1547</v>
      </c>
      <c r="B384" s="47" t="s">
        <v>771</v>
      </c>
      <c r="C384" s="47"/>
      <c r="D384" s="95">
        <v>0</v>
      </c>
      <c r="E384" s="95" t="s">
        <v>34</v>
      </c>
      <c r="F384" s="95" t="s">
        <v>34</v>
      </c>
      <c r="G384" s="96" t="s">
        <v>1549</v>
      </c>
      <c r="H384" s="95" t="s">
        <v>34</v>
      </c>
      <c r="I384" s="95" t="s">
        <v>34</v>
      </c>
      <c r="J384" s="96" t="s">
        <v>1550</v>
      </c>
      <c r="K384" s="47"/>
      <c r="L384" s="82"/>
      <c r="M384" s="82"/>
      <c r="N384" s="82"/>
      <c r="O384" s="82"/>
      <c r="P384" s="82"/>
      <c r="Q384" s="82"/>
      <c r="R384" s="82"/>
      <c r="S384" s="82"/>
      <c r="T384" s="82"/>
      <c r="U384" s="82"/>
      <c r="V384" s="82"/>
      <c r="W384" s="82"/>
      <c r="X384" s="82"/>
      <c r="Y384" s="82"/>
      <c r="Z384" s="82"/>
    </row>
    <row r="385" spans="1:28" ht="12.75" customHeight="1">
      <c r="A385" s="187" t="s">
        <v>1547</v>
      </c>
      <c r="B385" s="47" t="s">
        <v>780</v>
      </c>
      <c r="C385" s="47"/>
      <c r="D385" s="95">
        <v>0</v>
      </c>
      <c r="E385" s="95" t="s">
        <v>34</v>
      </c>
      <c r="F385" s="95" t="s">
        <v>34</v>
      </c>
      <c r="G385" s="96" t="s">
        <v>1552</v>
      </c>
      <c r="H385" s="95" t="s">
        <v>34</v>
      </c>
      <c r="I385" s="95" t="s">
        <v>34</v>
      </c>
      <c r="J385" s="96" t="s">
        <v>1550</v>
      </c>
      <c r="K385" s="47"/>
      <c r="L385" s="82"/>
      <c r="M385" s="82"/>
      <c r="N385" s="82"/>
      <c r="O385" s="82"/>
      <c r="P385" s="82"/>
      <c r="Q385" s="82"/>
      <c r="R385" s="82"/>
      <c r="S385" s="82"/>
      <c r="T385" s="82"/>
      <c r="U385" s="82"/>
      <c r="V385" s="82"/>
      <c r="W385" s="82"/>
      <c r="X385" s="82"/>
      <c r="Y385" s="82"/>
      <c r="Z385" s="82"/>
    </row>
    <row r="386" spans="1:28" ht="12.75" customHeight="1">
      <c r="A386" s="187" t="s">
        <v>1547</v>
      </c>
      <c r="B386" s="47" t="s">
        <v>2315</v>
      </c>
      <c r="C386" s="47"/>
      <c r="D386" s="95">
        <v>0</v>
      </c>
      <c r="E386" s="95" t="s">
        <v>33</v>
      </c>
      <c r="F386" s="95" t="s">
        <v>33</v>
      </c>
      <c r="G386" s="47"/>
      <c r="H386" s="95" t="s">
        <v>34</v>
      </c>
      <c r="I386" s="95" t="s">
        <v>34</v>
      </c>
      <c r="J386" s="96" t="s">
        <v>1550</v>
      </c>
      <c r="K386" s="47"/>
      <c r="L386" s="82"/>
      <c r="M386" s="82"/>
      <c r="N386" s="82"/>
      <c r="O386" s="82"/>
      <c r="P386" s="82"/>
      <c r="Q386" s="82"/>
      <c r="R386" s="82"/>
      <c r="S386" s="82"/>
      <c r="T386" s="82"/>
      <c r="U386" s="82"/>
      <c r="V386" s="82"/>
      <c r="W386" s="82"/>
      <c r="X386" s="82"/>
      <c r="Y386" s="82"/>
      <c r="Z386" s="82"/>
    </row>
    <row r="387" spans="1:28" ht="12.75" customHeight="1">
      <c r="A387" s="187" t="s">
        <v>1547</v>
      </c>
      <c r="B387" s="47" t="s">
        <v>788</v>
      </c>
      <c r="C387" s="47"/>
      <c r="D387" s="95">
        <v>0</v>
      </c>
      <c r="E387" s="95" t="s">
        <v>33</v>
      </c>
      <c r="F387" s="95" t="s">
        <v>33</v>
      </c>
      <c r="G387" s="47"/>
      <c r="H387" s="95" t="s">
        <v>34</v>
      </c>
      <c r="I387" s="95" t="s">
        <v>34</v>
      </c>
      <c r="J387" s="96" t="s">
        <v>1550</v>
      </c>
      <c r="K387" s="47"/>
      <c r="L387" s="82"/>
      <c r="M387" s="82"/>
      <c r="N387" s="82"/>
      <c r="O387" s="82"/>
      <c r="P387" s="82"/>
      <c r="Q387" s="82"/>
      <c r="R387" s="82"/>
      <c r="S387" s="82"/>
      <c r="T387" s="82"/>
      <c r="U387" s="82"/>
      <c r="V387" s="82"/>
      <c r="W387" s="82"/>
      <c r="X387" s="82"/>
      <c r="Y387" s="82"/>
      <c r="Z387" s="82"/>
    </row>
    <row r="388" spans="1:28" ht="12.75" customHeight="1">
      <c r="A388" s="187" t="s">
        <v>1547</v>
      </c>
      <c r="B388" s="47" t="s">
        <v>793</v>
      </c>
      <c r="C388" s="47"/>
      <c r="D388" s="95">
        <v>0</v>
      </c>
      <c r="E388" s="95" t="s">
        <v>33</v>
      </c>
      <c r="F388" s="95" t="s">
        <v>33</v>
      </c>
      <c r="G388" s="47"/>
      <c r="H388" s="95" t="s">
        <v>34</v>
      </c>
      <c r="I388" s="95" t="s">
        <v>34</v>
      </c>
      <c r="J388" s="96" t="s">
        <v>1550</v>
      </c>
      <c r="K388" s="47"/>
      <c r="L388" s="82"/>
      <c r="M388" s="82"/>
      <c r="N388" s="82"/>
      <c r="O388" s="82"/>
      <c r="P388" s="82"/>
      <c r="Q388" s="82"/>
      <c r="R388" s="82"/>
      <c r="S388" s="82"/>
      <c r="T388" s="82"/>
      <c r="U388" s="82"/>
      <c r="V388" s="82"/>
      <c r="W388" s="82"/>
      <c r="X388" s="82"/>
      <c r="Y388" s="82"/>
      <c r="Z388" s="82"/>
    </row>
    <row r="389" spans="1:28" ht="12.75" customHeight="1">
      <c r="A389" s="187" t="s">
        <v>1547</v>
      </c>
      <c r="B389" s="47" t="s">
        <v>796</v>
      </c>
      <c r="C389" s="47"/>
      <c r="D389" s="95">
        <v>0</v>
      </c>
      <c r="E389" s="95" t="s">
        <v>33</v>
      </c>
      <c r="F389" s="95" t="s">
        <v>33</v>
      </c>
      <c r="G389" s="47"/>
      <c r="H389" s="95" t="s">
        <v>34</v>
      </c>
      <c r="I389" s="95" t="s">
        <v>34</v>
      </c>
      <c r="J389" s="96" t="s">
        <v>1550</v>
      </c>
      <c r="K389" s="47"/>
      <c r="L389" s="82"/>
      <c r="M389" s="82"/>
      <c r="N389" s="82"/>
      <c r="O389" s="82"/>
      <c r="P389" s="82"/>
      <c r="Q389" s="82"/>
      <c r="R389" s="82"/>
      <c r="S389" s="82"/>
      <c r="T389" s="82"/>
      <c r="U389" s="82"/>
      <c r="V389" s="82"/>
      <c r="W389" s="82"/>
      <c r="X389" s="82"/>
      <c r="Y389" s="82"/>
      <c r="Z389" s="82"/>
    </row>
    <row r="390" spans="1:28" ht="12.75" customHeight="1">
      <c r="A390" s="187" t="s">
        <v>1547</v>
      </c>
      <c r="B390" s="194" t="s">
        <v>446</v>
      </c>
      <c r="C390" s="47"/>
      <c r="D390" s="95">
        <v>0</v>
      </c>
      <c r="E390" s="95" t="s">
        <v>33</v>
      </c>
      <c r="F390" s="95" t="s">
        <v>33</v>
      </c>
      <c r="G390" s="47"/>
      <c r="H390" s="95" t="s">
        <v>34</v>
      </c>
      <c r="I390" s="95" t="s">
        <v>34</v>
      </c>
      <c r="J390" s="96" t="s">
        <v>1550</v>
      </c>
      <c r="K390" s="47"/>
      <c r="L390" s="82"/>
      <c r="M390" s="82"/>
      <c r="N390" s="82"/>
      <c r="O390" s="82"/>
      <c r="P390" s="82"/>
      <c r="Q390" s="82"/>
      <c r="R390" s="82"/>
      <c r="S390" s="82"/>
      <c r="T390" s="82"/>
      <c r="U390" s="82"/>
      <c r="V390" s="82"/>
      <c r="W390" s="82"/>
      <c r="X390" s="82"/>
      <c r="Y390" s="82"/>
      <c r="Z390" s="82"/>
    </row>
    <row r="391" spans="1:28" ht="12.75" customHeight="1">
      <c r="A391" s="187" t="s">
        <v>1547</v>
      </c>
      <c r="B391" s="47" t="s">
        <v>162</v>
      </c>
      <c r="C391" s="47"/>
      <c r="D391" s="95">
        <v>0</v>
      </c>
      <c r="E391" s="95" t="s">
        <v>33</v>
      </c>
      <c r="F391" s="95" t="s">
        <v>33</v>
      </c>
      <c r="G391" s="47"/>
      <c r="H391" s="95" t="s">
        <v>34</v>
      </c>
      <c r="I391" s="95" t="s">
        <v>34</v>
      </c>
      <c r="J391" s="96" t="s">
        <v>1550</v>
      </c>
      <c r="K391" s="47"/>
      <c r="L391" s="82"/>
      <c r="M391" s="82"/>
      <c r="N391" s="82"/>
      <c r="O391" s="82"/>
      <c r="P391" s="82"/>
      <c r="Q391" s="82"/>
      <c r="R391" s="82"/>
      <c r="S391" s="82"/>
      <c r="T391" s="82"/>
      <c r="U391" s="82"/>
      <c r="V391" s="82"/>
      <c r="W391" s="82"/>
      <c r="X391" s="82"/>
      <c r="Y391" s="82"/>
      <c r="Z391" s="82"/>
    </row>
    <row r="392" spans="1:28" ht="12.75" customHeight="1">
      <c r="A392" s="187" t="s">
        <v>1547</v>
      </c>
      <c r="B392" s="47" t="s">
        <v>235</v>
      </c>
      <c r="C392" s="47"/>
      <c r="D392" s="95">
        <v>0</v>
      </c>
      <c r="E392" s="95" t="s">
        <v>34</v>
      </c>
      <c r="F392" s="95" t="s">
        <v>34</v>
      </c>
      <c r="G392" s="96" t="s">
        <v>1559</v>
      </c>
      <c r="H392" s="95" t="s">
        <v>34</v>
      </c>
      <c r="I392" s="95" t="s">
        <v>34</v>
      </c>
      <c r="J392" s="96" t="s">
        <v>1550</v>
      </c>
      <c r="K392" s="47"/>
      <c r="L392" s="82"/>
      <c r="M392" s="82"/>
      <c r="N392" s="82"/>
      <c r="O392" s="82"/>
      <c r="P392" s="82"/>
      <c r="Q392" s="82"/>
      <c r="R392" s="82"/>
      <c r="S392" s="82"/>
      <c r="T392" s="82"/>
      <c r="U392" s="82"/>
      <c r="V392" s="82"/>
      <c r="W392" s="82"/>
      <c r="X392" s="82"/>
      <c r="Y392" s="82"/>
      <c r="Z392" s="82"/>
    </row>
    <row r="393" spans="1:28" ht="12.75" customHeight="1">
      <c r="A393" s="187" t="s">
        <v>1547</v>
      </c>
      <c r="B393" s="47" t="s">
        <v>374</v>
      </c>
      <c r="C393" s="47"/>
      <c r="D393" s="95">
        <v>0</v>
      </c>
      <c r="E393" s="95" t="s">
        <v>34</v>
      </c>
      <c r="F393" s="95" t="s">
        <v>34</v>
      </c>
      <c r="G393" s="47" t="s">
        <v>1561</v>
      </c>
      <c r="H393" s="95" t="s">
        <v>34</v>
      </c>
      <c r="I393" s="95" t="s">
        <v>34</v>
      </c>
      <c r="J393" s="96" t="s">
        <v>1550</v>
      </c>
      <c r="K393" s="47"/>
      <c r="L393" s="82"/>
      <c r="M393" s="82"/>
      <c r="N393" s="82"/>
      <c r="O393" s="82"/>
      <c r="P393" s="82"/>
      <c r="Q393" s="82"/>
      <c r="R393" s="82"/>
      <c r="S393" s="82"/>
      <c r="T393" s="82"/>
      <c r="U393" s="82"/>
      <c r="V393" s="82"/>
      <c r="W393" s="82"/>
      <c r="X393" s="82"/>
      <c r="Y393" s="82"/>
      <c r="Z393" s="82"/>
    </row>
    <row r="394" spans="1:28" ht="12.75" customHeight="1">
      <c r="A394" s="187" t="s">
        <v>1547</v>
      </c>
      <c r="B394" s="47" t="s">
        <v>149</v>
      </c>
      <c r="C394" s="47"/>
      <c r="D394" s="95">
        <v>0</v>
      </c>
      <c r="E394" s="95" t="s">
        <v>34</v>
      </c>
      <c r="F394" s="95" t="s">
        <v>33</v>
      </c>
      <c r="G394" s="96" t="s">
        <v>1562</v>
      </c>
      <c r="H394" s="95" t="s">
        <v>34</v>
      </c>
      <c r="I394" s="95" t="s">
        <v>34</v>
      </c>
      <c r="J394" s="96" t="s">
        <v>1550</v>
      </c>
      <c r="K394" s="47"/>
      <c r="L394" s="82"/>
      <c r="M394" s="82"/>
      <c r="N394" s="82"/>
      <c r="O394" s="82"/>
      <c r="P394" s="82"/>
      <c r="Q394" s="82"/>
      <c r="R394" s="82"/>
      <c r="S394" s="82"/>
      <c r="T394" s="82"/>
      <c r="U394" s="82"/>
      <c r="V394" s="82"/>
      <c r="W394" s="82"/>
      <c r="X394" s="82"/>
      <c r="Y394" s="82"/>
      <c r="Z394" s="82"/>
    </row>
    <row r="395" spans="1:28" ht="12.75" customHeight="1">
      <c r="A395" s="187" t="s">
        <v>1547</v>
      </c>
      <c r="B395" s="47" t="s">
        <v>814</v>
      </c>
      <c r="C395" s="47"/>
      <c r="D395" s="95">
        <v>0</v>
      </c>
      <c r="E395" s="95" t="s">
        <v>33</v>
      </c>
      <c r="F395" s="95" t="s">
        <v>33</v>
      </c>
      <c r="G395" s="47"/>
      <c r="H395" s="95" t="s">
        <v>34</v>
      </c>
      <c r="I395" s="95" t="s">
        <v>34</v>
      </c>
      <c r="J395" s="96" t="s">
        <v>1550</v>
      </c>
      <c r="K395" s="47"/>
      <c r="L395" s="82"/>
      <c r="M395" s="82"/>
      <c r="N395" s="82"/>
      <c r="O395" s="82"/>
      <c r="P395" s="82"/>
      <c r="Q395" s="82"/>
      <c r="R395" s="82"/>
      <c r="S395" s="82"/>
      <c r="T395" s="82"/>
      <c r="U395" s="82"/>
      <c r="V395" s="82"/>
      <c r="W395" s="82"/>
      <c r="X395" s="82"/>
      <c r="Y395" s="82"/>
      <c r="Z395" s="82"/>
    </row>
    <row r="396" spans="1:28" ht="12.75" customHeight="1">
      <c r="A396" s="187" t="s">
        <v>1547</v>
      </c>
      <c r="B396" s="47" t="s">
        <v>817</v>
      </c>
      <c r="C396" s="47"/>
      <c r="D396" s="95">
        <v>0</v>
      </c>
      <c r="E396" s="95" t="s">
        <v>33</v>
      </c>
      <c r="F396" s="95" t="s">
        <v>33</v>
      </c>
      <c r="G396" s="47"/>
      <c r="H396" s="95" t="s">
        <v>34</v>
      </c>
      <c r="I396" s="95" t="s">
        <v>34</v>
      </c>
      <c r="J396" s="96" t="s">
        <v>1550</v>
      </c>
      <c r="K396" s="47"/>
      <c r="L396" s="82"/>
      <c r="M396" s="82"/>
      <c r="N396" s="82"/>
      <c r="O396" s="82"/>
      <c r="P396" s="82"/>
      <c r="Q396" s="82"/>
      <c r="R396" s="82"/>
      <c r="S396" s="82"/>
      <c r="T396" s="82"/>
      <c r="U396" s="82"/>
      <c r="V396" s="82"/>
      <c r="W396" s="82"/>
      <c r="X396" s="82"/>
      <c r="Y396" s="82"/>
      <c r="Z396" s="82"/>
    </row>
    <row r="397" spans="1:28" ht="12.75" customHeight="1">
      <c r="A397" s="187" t="s">
        <v>1547</v>
      </c>
      <c r="B397" s="47" t="s">
        <v>818</v>
      </c>
      <c r="C397" s="47"/>
      <c r="D397" s="95">
        <v>0</v>
      </c>
      <c r="E397" s="95" t="s">
        <v>34</v>
      </c>
      <c r="F397" s="95" t="s">
        <v>34</v>
      </c>
      <c r="G397" s="96" t="s">
        <v>1564</v>
      </c>
      <c r="H397" s="95" t="s">
        <v>34</v>
      </c>
      <c r="I397" s="95" t="s">
        <v>34</v>
      </c>
      <c r="J397" s="96" t="s">
        <v>1550</v>
      </c>
      <c r="K397" s="47"/>
      <c r="L397" s="82"/>
      <c r="M397" s="82"/>
      <c r="N397" s="82"/>
      <c r="O397" s="82"/>
      <c r="P397" s="82"/>
      <c r="Q397" s="82"/>
      <c r="R397" s="82"/>
      <c r="S397" s="82"/>
      <c r="T397" s="82"/>
      <c r="U397" s="82"/>
      <c r="V397" s="82"/>
      <c r="W397" s="82"/>
      <c r="X397" s="82"/>
      <c r="Y397" s="82"/>
      <c r="Z397" s="82"/>
    </row>
    <row r="398" spans="1:28" ht="12.75" customHeight="1">
      <c r="A398" s="187" t="s">
        <v>1547</v>
      </c>
      <c r="B398" s="47" t="s">
        <v>821</v>
      </c>
      <c r="C398" s="47"/>
      <c r="D398" s="95">
        <v>0</v>
      </c>
      <c r="E398" s="95" t="s">
        <v>34</v>
      </c>
      <c r="F398" s="95" t="s">
        <v>34</v>
      </c>
      <c r="G398" s="96" t="s">
        <v>1550</v>
      </c>
      <c r="H398" s="95" t="s">
        <v>34</v>
      </c>
      <c r="I398" s="95" t="s">
        <v>34</v>
      </c>
      <c r="J398" s="96" t="s">
        <v>1550</v>
      </c>
      <c r="K398" s="47"/>
      <c r="L398" s="82"/>
      <c r="M398" s="82"/>
      <c r="N398" s="82"/>
      <c r="O398" s="82"/>
      <c r="P398" s="82"/>
      <c r="Q398" s="82"/>
      <c r="R398" s="82"/>
      <c r="S398" s="82"/>
      <c r="T398" s="82"/>
      <c r="U398" s="82"/>
      <c r="V398" s="82"/>
      <c r="W398" s="82"/>
      <c r="X398" s="82"/>
      <c r="Y398" s="82"/>
      <c r="Z398" s="82"/>
    </row>
    <row r="399" spans="1:28" ht="12.75" customHeight="1">
      <c r="A399" s="187" t="s">
        <v>1547</v>
      </c>
      <c r="B399" s="97" t="s">
        <v>825</v>
      </c>
      <c r="C399" s="97"/>
      <c r="D399" s="99">
        <v>0</v>
      </c>
      <c r="E399" s="99" t="s">
        <v>33</v>
      </c>
      <c r="F399" s="99" t="s">
        <v>33</v>
      </c>
      <c r="G399" s="97"/>
      <c r="H399" s="99" t="s">
        <v>34</v>
      </c>
      <c r="I399" s="99" t="s">
        <v>34</v>
      </c>
      <c r="J399" s="100" t="s">
        <v>1550</v>
      </c>
      <c r="K399" s="97"/>
      <c r="L399" s="132"/>
      <c r="M399" s="132"/>
      <c r="N399" s="132"/>
      <c r="O399" s="132"/>
      <c r="P399" s="132"/>
      <c r="Q399" s="132"/>
      <c r="R399" s="132"/>
      <c r="S399" s="132"/>
      <c r="T399" s="132"/>
      <c r="U399" s="132"/>
      <c r="V399" s="132"/>
      <c r="W399" s="132"/>
      <c r="X399" s="132"/>
      <c r="Y399" s="132"/>
      <c r="Z399" s="132"/>
      <c r="AA399" s="43"/>
      <c r="AB399" s="43"/>
    </row>
    <row r="400" spans="1:28" ht="12.75" customHeight="1">
      <c r="A400" s="235" t="s">
        <v>2128</v>
      </c>
      <c r="B400" s="47" t="s">
        <v>771</v>
      </c>
      <c r="C400" s="47"/>
      <c r="D400" s="95">
        <v>0</v>
      </c>
      <c r="E400" s="220" t="s">
        <v>33</v>
      </c>
      <c r="F400" s="314" t="s">
        <v>33</v>
      </c>
      <c r="G400" s="224"/>
      <c r="H400" s="314" t="s">
        <v>34</v>
      </c>
      <c r="I400" s="314" t="s">
        <v>44</v>
      </c>
      <c r="J400" s="315" t="s">
        <v>2305</v>
      </c>
      <c r="K400" s="224"/>
      <c r="L400" s="224"/>
    </row>
    <row r="401" spans="1:28" ht="12.75" customHeight="1">
      <c r="A401" s="231" t="s">
        <v>2128</v>
      </c>
      <c r="B401" s="47" t="s">
        <v>780</v>
      </c>
      <c r="C401" s="47"/>
      <c r="D401" s="95">
        <v>0</v>
      </c>
      <c r="E401" s="95" t="s">
        <v>34</v>
      </c>
      <c r="F401" s="18" t="s">
        <v>44</v>
      </c>
      <c r="G401" s="316" t="s">
        <v>2306</v>
      </c>
      <c r="H401" s="317" t="s">
        <v>34</v>
      </c>
      <c r="I401" s="317" t="s">
        <v>44</v>
      </c>
      <c r="J401" s="318" t="s">
        <v>2305</v>
      </c>
      <c r="K401" s="195"/>
      <c r="L401" s="195"/>
    </row>
    <row r="402" spans="1:28" ht="12.75" customHeight="1">
      <c r="A402" s="231" t="s">
        <v>2128</v>
      </c>
      <c r="B402" s="47" t="s">
        <v>2315</v>
      </c>
      <c r="C402" s="47"/>
      <c r="D402" s="95">
        <v>0</v>
      </c>
      <c r="E402" s="95" t="s">
        <v>33</v>
      </c>
      <c r="F402" s="18" t="s">
        <v>33</v>
      </c>
      <c r="G402" s="217"/>
      <c r="H402" s="317" t="s">
        <v>34</v>
      </c>
      <c r="I402" s="317" t="s">
        <v>44</v>
      </c>
      <c r="J402" s="318" t="s">
        <v>2305</v>
      </c>
      <c r="K402" s="195"/>
      <c r="L402" s="195"/>
    </row>
    <row r="403" spans="1:28" ht="12.75" customHeight="1">
      <c r="A403" s="231" t="s">
        <v>2128</v>
      </c>
      <c r="B403" s="47" t="s">
        <v>788</v>
      </c>
      <c r="C403" s="47"/>
      <c r="D403" s="95">
        <v>0</v>
      </c>
      <c r="E403" s="95" t="s">
        <v>33</v>
      </c>
      <c r="F403" s="18" t="s">
        <v>33</v>
      </c>
      <c r="G403" s="217"/>
      <c r="H403" s="317" t="s">
        <v>34</v>
      </c>
      <c r="I403" s="317" t="s">
        <v>44</v>
      </c>
      <c r="J403" s="318" t="s">
        <v>2305</v>
      </c>
      <c r="K403" s="195"/>
      <c r="L403" s="195"/>
    </row>
    <row r="404" spans="1:28" ht="12.75" customHeight="1">
      <c r="A404" s="231" t="s">
        <v>2128</v>
      </c>
      <c r="B404" s="47" t="s">
        <v>793</v>
      </c>
      <c r="C404" s="47"/>
      <c r="D404" s="95">
        <v>0</v>
      </c>
      <c r="E404" s="95" t="s">
        <v>33</v>
      </c>
      <c r="F404" s="18" t="s">
        <v>33</v>
      </c>
      <c r="G404" s="217"/>
      <c r="H404" s="317" t="s">
        <v>34</v>
      </c>
      <c r="I404" s="317" t="s">
        <v>44</v>
      </c>
      <c r="J404" s="318" t="s">
        <v>2305</v>
      </c>
      <c r="K404" s="195"/>
      <c r="L404" s="195"/>
    </row>
    <row r="405" spans="1:28" ht="12.75" customHeight="1">
      <c r="A405" s="231" t="s">
        <v>2128</v>
      </c>
      <c r="B405" s="47" t="s">
        <v>796</v>
      </c>
      <c r="C405" s="47"/>
      <c r="D405" s="95">
        <v>0</v>
      </c>
      <c r="E405" s="95" t="s">
        <v>33</v>
      </c>
      <c r="F405" s="18" t="s">
        <v>33</v>
      </c>
      <c r="G405" s="217"/>
      <c r="H405" s="317" t="s">
        <v>34</v>
      </c>
      <c r="I405" s="317" t="s">
        <v>44</v>
      </c>
      <c r="J405" s="318" t="s">
        <v>2305</v>
      </c>
      <c r="K405" s="195"/>
      <c r="L405" s="195"/>
    </row>
    <row r="406" spans="1:28" ht="12.75" customHeight="1">
      <c r="A406" s="231" t="s">
        <v>2128</v>
      </c>
      <c r="B406" s="194" t="s">
        <v>446</v>
      </c>
      <c r="C406" s="47"/>
      <c r="D406" s="95">
        <v>0</v>
      </c>
      <c r="E406" s="95" t="s">
        <v>33</v>
      </c>
      <c r="F406" s="18" t="s">
        <v>33</v>
      </c>
      <c r="G406" s="217"/>
      <c r="H406" s="317" t="s">
        <v>34</v>
      </c>
      <c r="I406" s="317" t="s">
        <v>44</v>
      </c>
      <c r="J406" s="318" t="s">
        <v>2305</v>
      </c>
      <c r="K406" s="195"/>
      <c r="L406" s="195"/>
    </row>
    <row r="407" spans="1:28" ht="12.75" customHeight="1">
      <c r="A407" s="231" t="s">
        <v>2128</v>
      </c>
      <c r="B407" s="47" t="s">
        <v>162</v>
      </c>
      <c r="C407" s="47"/>
      <c r="D407" s="95">
        <v>0</v>
      </c>
      <c r="E407" s="95" t="s">
        <v>44</v>
      </c>
      <c r="F407" s="18" t="s">
        <v>44</v>
      </c>
      <c r="G407" s="316" t="s">
        <v>2307</v>
      </c>
      <c r="H407" s="317" t="s">
        <v>34</v>
      </c>
      <c r="I407" s="317" t="s">
        <v>44</v>
      </c>
      <c r="J407" s="318" t="s">
        <v>2305</v>
      </c>
      <c r="K407" s="195"/>
      <c r="L407" s="195"/>
    </row>
    <row r="408" spans="1:28" ht="12.75" customHeight="1">
      <c r="A408" s="231" t="s">
        <v>2128</v>
      </c>
      <c r="B408" s="47" t="s">
        <v>235</v>
      </c>
      <c r="C408" s="47"/>
      <c r="D408" s="95">
        <v>0</v>
      </c>
      <c r="E408" s="95" t="s">
        <v>34</v>
      </c>
      <c r="F408" s="18" t="s">
        <v>44</v>
      </c>
      <c r="G408" s="316" t="s">
        <v>2306</v>
      </c>
      <c r="H408" s="317" t="s">
        <v>34</v>
      </c>
      <c r="I408" s="317" t="s">
        <v>44</v>
      </c>
      <c r="J408" s="318" t="s">
        <v>2305</v>
      </c>
      <c r="K408" s="195"/>
      <c r="L408" s="195"/>
    </row>
    <row r="409" spans="1:28" ht="12.75" customHeight="1">
      <c r="A409" s="231" t="s">
        <v>2128</v>
      </c>
      <c r="B409" s="47" t="s">
        <v>374</v>
      </c>
      <c r="C409" s="47"/>
      <c r="D409" s="95">
        <v>0</v>
      </c>
      <c r="E409" s="95" t="s">
        <v>34</v>
      </c>
      <c r="F409" s="18" t="s">
        <v>34</v>
      </c>
      <c r="G409" s="316" t="s">
        <v>2308</v>
      </c>
      <c r="H409" s="317" t="s">
        <v>34</v>
      </c>
      <c r="I409" s="317" t="s">
        <v>44</v>
      </c>
      <c r="J409" s="318" t="s">
        <v>2305</v>
      </c>
      <c r="K409" s="195"/>
      <c r="L409" s="195"/>
    </row>
    <row r="410" spans="1:28" ht="12.75" customHeight="1">
      <c r="A410" s="231" t="s">
        <v>2128</v>
      </c>
      <c r="B410" s="47" t="s">
        <v>149</v>
      </c>
      <c r="C410" s="47"/>
      <c r="D410" s="95">
        <v>0</v>
      </c>
      <c r="E410" s="95" t="s">
        <v>34</v>
      </c>
      <c r="F410" s="18" t="s">
        <v>44</v>
      </c>
      <c r="G410" s="316" t="s">
        <v>2309</v>
      </c>
      <c r="H410" s="317" t="s">
        <v>34</v>
      </c>
      <c r="I410" s="317" t="s">
        <v>44</v>
      </c>
      <c r="J410" s="318" t="s">
        <v>2305</v>
      </c>
      <c r="K410" s="195"/>
      <c r="L410" s="195"/>
    </row>
    <row r="411" spans="1:28" ht="12.75" customHeight="1">
      <c r="A411" s="231" t="s">
        <v>2128</v>
      </c>
      <c r="B411" s="47" t="s">
        <v>814</v>
      </c>
      <c r="C411" s="47"/>
      <c r="D411" s="95">
        <v>0</v>
      </c>
      <c r="E411" s="95" t="s">
        <v>33</v>
      </c>
      <c r="F411" s="18" t="s">
        <v>33</v>
      </c>
      <c r="G411" s="217"/>
      <c r="H411" s="317" t="s">
        <v>34</v>
      </c>
      <c r="I411" s="317" t="s">
        <v>44</v>
      </c>
      <c r="J411" s="318" t="s">
        <v>2305</v>
      </c>
      <c r="K411" s="195"/>
      <c r="L411" s="195"/>
    </row>
    <row r="412" spans="1:28" ht="12.75" customHeight="1">
      <c r="A412" s="231" t="s">
        <v>2128</v>
      </c>
      <c r="B412" s="47" t="s">
        <v>817</v>
      </c>
      <c r="C412" s="47"/>
      <c r="D412" s="95">
        <v>0</v>
      </c>
      <c r="E412" s="95" t="s">
        <v>33</v>
      </c>
      <c r="F412" s="18" t="s">
        <v>33</v>
      </c>
      <c r="G412" s="217"/>
      <c r="H412" s="317" t="s">
        <v>34</v>
      </c>
      <c r="I412" s="317" t="s">
        <v>44</v>
      </c>
      <c r="J412" s="318" t="s">
        <v>2305</v>
      </c>
      <c r="K412" s="195"/>
      <c r="L412" s="195"/>
    </row>
    <row r="413" spans="1:28" ht="12.75" customHeight="1">
      <c r="A413" s="231" t="s">
        <v>2128</v>
      </c>
      <c r="B413" s="47" t="s">
        <v>818</v>
      </c>
      <c r="C413" s="47"/>
      <c r="D413" s="95">
        <v>0</v>
      </c>
      <c r="E413" s="95" t="s">
        <v>34</v>
      </c>
      <c r="F413" s="18" t="s">
        <v>44</v>
      </c>
      <c r="G413" s="316" t="s">
        <v>2310</v>
      </c>
      <c r="H413" s="317" t="s">
        <v>34</v>
      </c>
      <c r="I413" s="317" t="s">
        <v>44</v>
      </c>
      <c r="J413" s="318" t="s">
        <v>2305</v>
      </c>
      <c r="K413" s="195"/>
      <c r="L413" s="195"/>
    </row>
    <row r="414" spans="1:28" ht="12.75" customHeight="1">
      <c r="A414" s="231" t="s">
        <v>2128</v>
      </c>
      <c r="B414" s="47" t="s">
        <v>821</v>
      </c>
      <c r="C414" s="47"/>
      <c r="D414" s="95">
        <v>0</v>
      </c>
      <c r="E414" s="95" t="s">
        <v>34</v>
      </c>
      <c r="F414" s="18" t="s">
        <v>34</v>
      </c>
      <c r="G414" s="217" t="s">
        <v>2305</v>
      </c>
      <c r="H414" s="317" t="s">
        <v>34</v>
      </c>
      <c r="I414" s="317" t="s">
        <v>44</v>
      </c>
      <c r="J414" s="318" t="s">
        <v>2305</v>
      </c>
      <c r="K414" s="195"/>
      <c r="L414" s="195"/>
    </row>
    <row r="415" spans="1:28" s="194" customFormat="1" ht="12.75" customHeight="1">
      <c r="A415" s="236" t="s">
        <v>2128</v>
      </c>
      <c r="B415" s="97" t="s">
        <v>825</v>
      </c>
      <c r="C415" s="97"/>
      <c r="D415" s="99">
        <v>0</v>
      </c>
      <c r="E415" s="99" t="s">
        <v>33</v>
      </c>
      <c r="F415" s="99" t="s">
        <v>33</v>
      </c>
      <c r="G415" s="98"/>
      <c r="H415" s="99" t="s">
        <v>34</v>
      </c>
      <c r="I415" s="99" t="s">
        <v>44</v>
      </c>
      <c r="J415" s="232" t="s">
        <v>2305</v>
      </c>
      <c r="K415" s="98"/>
      <c r="L415" s="98"/>
      <c r="M415" s="132"/>
      <c r="N415" s="132"/>
      <c r="O415" s="132"/>
      <c r="P415" s="132"/>
      <c r="Q415" s="132"/>
      <c r="R415" s="132"/>
      <c r="S415" s="132"/>
      <c r="T415" s="132"/>
      <c r="U415" s="132"/>
      <c r="V415" s="132"/>
      <c r="W415" s="132"/>
      <c r="X415" s="132"/>
      <c r="Y415" s="132"/>
      <c r="Z415" s="132"/>
      <c r="AA415" s="132"/>
      <c r="AB415" s="132"/>
    </row>
    <row r="416" spans="1:28" ht="12.75" customHeight="1">
      <c r="A416" s="231" t="s">
        <v>981</v>
      </c>
      <c r="B416" s="47" t="s">
        <v>771</v>
      </c>
      <c r="C416" s="47"/>
      <c r="D416" s="95">
        <v>0</v>
      </c>
      <c r="E416" s="95" t="s">
        <v>34</v>
      </c>
      <c r="F416" s="95" t="s">
        <v>34</v>
      </c>
      <c r="G416" s="96" t="s">
        <v>1569</v>
      </c>
      <c r="H416" s="95" t="s">
        <v>34</v>
      </c>
      <c r="I416" s="95" t="s">
        <v>44</v>
      </c>
      <c r="J416" s="96" t="s">
        <v>1570</v>
      </c>
      <c r="K416" s="47"/>
      <c r="L416" s="82"/>
      <c r="M416" s="82"/>
      <c r="N416" s="82"/>
      <c r="O416" s="82"/>
      <c r="P416" s="82"/>
      <c r="Q416" s="82"/>
      <c r="R416" s="82"/>
      <c r="S416" s="82"/>
      <c r="T416" s="82"/>
      <c r="U416" s="82"/>
      <c r="V416" s="82"/>
      <c r="W416" s="82"/>
      <c r="X416" s="82"/>
      <c r="Y416" s="82"/>
      <c r="Z416" s="82"/>
    </row>
    <row r="417" spans="1:28" ht="12.75" customHeight="1">
      <c r="A417" s="231" t="s">
        <v>981</v>
      </c>
      <c r="B417" s="47" t="s">
        <v>780</v>
      </c>
      <c r="C417" s="47"/>
      <c r="D417" s="95">
        <v>0</v>
      </c>
      <c r="E417" s="95" t="s">
        <v>34</v>
      </c>
      <c r="F417" s="95" t="s">
        <v>34</v>
      </c>
      <c r="G417" s="47" t="s">
        <v>1571</v>
      </c>
      <c r="H417" s="95" t="s">
        <v>34</v>
      </c>
      <c r="I417" s="95" t="s">
        <v>44</v>
      </c>
      <c r="J417" s="96" t="s">
        <v>1570</v>
      </c>
      <c r="K417" s="47"/>
      <c r="L417" s="82"/>
      <c r="M417" s="82"/>
      <c r="N417" s="82"/>
      <c r="O417" s="82"/>
      <c r="P417" s="82"/>
      <c r="Q417" s="82"/>
      <c r="R417" s="82"/>
      <c r="S417" s="82"/>
      <c r="T417" s="82"/>
      <c r="U417" s="82"/>
      <c r="V417" s="82"/>
      <c r="W417" s="82"/>
      <c r="X417" s="82"/>
      <c r="Y417" s="82"/>
      <c r="Z417" s="82"/>
    </row>
    <row r="418" spans="1:28" ht="12.75" customHeight="1">
      <c r="A418" s="231" t="s">
        <v>981</v>
      </c>
      <c r="B418" s="47" t="s">
        <v>2315</v>
      </c>
      <c r="C418" s="47"/>
      <c r="D418" s="95">
        <v>0</v>
      </c>
      <c r="E418" s="95" t="s">
        <v>34</v>
      </c>
      <c r="F418" s="95" t="s">
        <v>34</v>
      </c>
      <c r="G418" s="96" t="s">
        <v>1569</v>
      </c>
      <c r="H418" s="95" t="s">
        <v>34</v>
      </c>
      <c r="I418" s="95" t="s">
        <v>44</v>
      </c>
      <c r="J418" s="96" t="s">
        <v>1570</v>
      </c>
      <c r="K418" s="47"/>
      <c r="L418" s="82"/>
      <c r="M418" s="82"/>
      <c r="N418" s="82"/>
      <c r="O418" s="82"/>
      <c r="P418" s="82"/>
      <c r="Q418" s="82"/>
      <c r="R418" s="82"/>
      <c r="S418" s="82"/>
      <c r="T418" s="82"/>
      <c r="U418" s="82"/>
      <c r="V418" s="82"/>
      <c r="W418" s="82"/>
      <c r="X418" s="82"/>
      <c r="Y418" s="82"/>
      <c r="Z418" s="82"/>
    </row>
    <row r="419" spans="1:28" ht="12.75" customHeight="1">
      <c r="A419" s="231" t="s">
        <v>981</v>
      </c>
      <c r="B419" s="47" t="s">
        <v>788</v>
      </c>
      <c r="C419" s="47"/>
      <c r="D419" s="95">
        <v>0</v>
      </c>
      <c r="E419" s="95" t="s">
        <v>33</v>
      </c>
      <c r="F419" s="95" t="s">
        <v>33</v>
      </c>
      <c r="G419" s="47"/>
      <c r="H419" s="95" t="s">
        <v>34</v>
      </c>
      <c r="I419" s="95" t="s">
        <v>44</v>
      </c>
      <c r="J419" s="96" t="s">
        <v>1570</v>
      </c>
      <c r="K419" s="47"/>
      <c r="L419" s="82"/>
      <c r="M419" s="82"/>
      <c r="N419" s="82"/>
      <c r="O419" s="82"/>
      <c r="P419" s="82"/>
      <c r="Q419" s="82"/>
      <c r="R419" s="82"/>
      <c r="S419" s="82"/>
      <c r="T419" s="82"/>
      <c r="U419" s="82"/>
      <c r="V419" s="82"/>
      <c r="W419" s="82"/>
      <c r="X419" s="82"/>
      <c r="Y419" s="82"/>
      <c r="Z419" s="82"/>
    </row>
    <row r="420" spans="1:28" ht="12.75" customHeight="1">
      <c r="A420" s="231" t="s">
        <v>981</v>
      </c>
      <c r="B420" s="47" t="s">
        <v>793</v>
      </c>
      <c r="C420" s="47"/>
      <c r="D420" s="95">
        <v>0</v>
      </c>
      <c r="E420" s="95" t="s">
        <v>33</v>
      </c>
      <c r="F420" s="95" t="s">
        <v>33</v>
      </c>
      <c r="G420" s="47"/>
      <c r="H420" s="95" t="s">
        <v>34</v>
      </c>
      <c r="I420" s="95" t="s">
        <v>44</v>
      </c>
      <c r="J420" s="96" t="s">
        <v>1570</v>
      </c>
      <c r="K420" s="47"/>
      <c r="L420" s="82"/>
      <c r="M420" s="82"/>
      <c r="N420" s="82"/>
      <c r="O420" s="82"/>
      <c r="P420" s="82"/>
      <c r="Q420" s="82"/>
      <c r="R420" s="82"/>
      <c r="S420" s="82"/>
      <c r="T420" s="82"/>
      <c r="U420" s="82"/>
      <c r="V420" s="82"/>
      <c r="W420" s="82"/>
      <c r="X420" s="82"/>
      <c r="Y420" s="82"/>
      <c r="Z420" s="82"/>
    </row>
    <row r="421" spans="1:28" ht="12.75" customHeight="1">
      <c r="A421" s="231" t="s">
        <v>981</v>
      </c>
      <c r="B421" s="47" t="s">
        <v>796</v>
      </c>
      <c r="C421" s="47"/>
      <c r="D421" s="95">
        <v>0</v>
      </c>
      <c r="E421" s="95" t="s">
        <v>33</v>
      </c>
      <c r="F421" s="95" t="s">
        <v>33</v>
      </c>
      <c r="G421" s="47"/>
      <c r="H421" s="95" t="s">
        <v>34</v>
      </c>
      <c r="I421" s="95" t="s">
        <v>44</v>
      </c>
      <c r="J421" s="96" t="s">
        <v>1570</v>
      </c>
      <c r="K421" s="47"/>
      <c r="L421" s="82"/>
      <c r="M421" s="82"/>
      <c r="N421" s="82"/>
      <c r="O421" s="82"/>
      <c r="P421" s="82"/>
      <c r="Q421" s="82"/>
      <c r="R421" s="82"/>
      <c r="S421" s="82"/>
      <c r="T421" s="82"/>
      <c r="U421" s="82"/>
      <c r="V421" s="82"/>
      <c r="W421" s="82"/>
      <c r="X421" s="82"/>
      <c r="Y421" s="82"/>
      <c r="Z421" s="82"/>
    </row>
    <row r="422" spans="1:28" ht="12.75" customHeight="1">
      <c r="A422" s="231" t="s">
        <v>981</v>
      </c>
      <c r="B422" s="194" t="s">
        <v>446</v>
      </c>
      <c r="C422" s="47"/>
      <c r="D422" s="95">
        <v>0</v>
      </c>
      <c r="E422" s="95" t="s">
        <v>33</v>
      </c>
      <c r="F422" s="95" t="s">
        <v>33</v>
      </c>
      <c r="G422" s="47"/>
      <c r="H422" s="95" t="s">
        <v>34</v>
      </c>
      <c r="I422" s="95" t="s">
        <v>44</v>
      </c>
      <c r="J422" s="96" t="s">
        <v>1570</v>
      </c>
      <c r="K422" s="47"/>
      <c r="L422" s="82"/>
      <c r="M422" s="82"/>
      <c r="N422" s="82"/>
      <c r="O422" s="82"/>
      <c r="P422" s="82"/>
      <c r="Q422" s="82"/>
      <c r="R422" s="82"/>
      <c r="S422" s="82"/>
      <c r="T422" s="82"/>
      <c r="U422" s="82"/>
      <c r="V422" s="82"/>
      <c r="W422" s="82"/>
      <c r="X422" s="82"/>
      <c r="Y422" s="82"/>
      <c r="Z422" s="82"/>
    </row>
    <row r="423" spans="1:28" ht="12.75" customHeight="1">
      <c r="A423" s="231" t="s">
        <v>981</v>
      </c>
      <c r="B423" s="47" t="s">
        <v>162</v>
      </c>
      <c r="C423" s="47"/>
      <c r="D423" s="95">
        <v>0</v>
      </c>
      <c r="E423" s="95" t="s">
        <v>34</v>
      </c>
      <c r="F423" s="95" t="s">
        <v>34</v>
      </c>
      <c r="G423" s="96" t="s">
        <v>1576</v>
      </c>
      <c r="H423" s="95" t="s">
        <v>34</v>
      </c>
      <c r="I423" s="95" t="s">
        <v>44</v>
      </c>
      <c r="J423" s="96" t="s">
        <v>1570</v>
      </c>
      <c r="K423" s="47"/>
      <c r="L423" s="82"/>
      <c r="M423" s="82"/>
      <c r="N423" s="82"/>
      <c r="O423" s="82"/>
      <c r="P423" s="82"/>
      <c r="Q423" s="82"/>
      <c r="R423" s="82"/>
      <c r="S423" s="82"/>
      <c r="T423" s="82"/>
      <c r="U423" s="82"/>
      <c r="V423" s="82"/>
      <c r="W423" s="82"/>
      <c r="X423" s="82"/>
      <c r="Y423" s="82"/>
      <c r="Z423" s="82"/>
    </row>
    <row r="424" spans="1:28" ht="12.75" customHeight="1">
      <c r="A424" s="231" t="s">
        <v>981</v>
      </c>
      <c r="B424" s="47" t="s">
        <v>235</v>
      </c>
      <c r="C424" s="47"/>
      <c r="D424" s="95">
        <v>0</v>
      </c>
      <c r="E424" s="95" t="s">
        <v>34</v>
      </c>
      <c r="F424" s="95" t="s">
        <v>34</v>
      </c>
      <c r="G424" s="47" t="s">
        <v>1578</v>
      </c>
      <c r="H424" s="95" t="s">
        <v>34</v>
      </c>
      <c r="I424" s="95" t="s">
        <v>44</v>
      </c>
      <c r="J424" s="96" t="s">
        <v>1570</v>
      </c>
      <c r="K424" s="47"/>
      <c r="L424" s="82"/>
      <c r="M424" s="82"/>
      <c r="N424" s="82"/>
      <c r="O424" s="82"/>
      <c r="P424" s="82"/>
      <c r="Q424" s="82"/>
      <c r="R424" s="82"/>
      <c r="S424" s="82"/>
      <c r="T424" s="82"/>
      <c r="U424" s="82"/>
      <c r="V424" s="82"/>
      <c r="W424" s="82"/>
      <c r="X424" s="82"/>
      <c r="Y424" s="82"/>
      <c r="Z424" s="82"/>
    </row>
    <row r="425" spans="1:28" ht="12.75" customHeight="1">
      <c r="A425" s="231" t="s">
        <v>981</v>
      </c>
      <c r="B425" s="47" t="s">
        <v>374</v>
      </c>
      <c r="C425" s="47"/>
      <c r="D425" s="95">
        <v>0</v>
      </c>
      <c r="E425" s="95" t="s">
        <v>34</v>
      </c>
      <c r="F425" s="95" t="s">
        <v>34</v>
      </c>
      <c r="G425" s="96" t="s">
        <v>1579</v>
      </c>
      <c r="H425" s="95" t="s">
        <v>34</v>
      </c>
      <c r="I425" s="95" t="s">
        <v>44</v>
      </c>
      <c r="J425" s="96" t="s">
        <v>1570</v>
      </c>
      <c r="K425" s="47"/>
      <c r="L425" s="82"/>
      <c r="M425" s="82"/>
      <c r="N425" s="82"/>
      <c r="O425" s="82"/>
      <c r="P425" s="82"/>
      <c r="Q425" s="82"/>
      <c r="R425" s="82"/>
      <c r="S425" s="82"/>
      <c r="T425" s="82"/>
      <c r="U425" s="82"/>
      <c r="V425" s="82"/>
      <c r="W425" s="82"/>
      <c r="X425" s="82"/>
      <c r="Y425" s="82"/>
      <c r="Z425" s="82"/>
    </row>
    <row r="426" spans="1:28" ht="12.75" customHeight="1">
      <c r="A426" s="231" t="s">
        <v>981</v>
      </c>
      <c r="B426" s="47" t="s">
        <v>149</v>
      </c>
      <c r="C426" s="47"/>
      <c r="D426" s="95">
        <v>0</v>
      </c>
      <c r="E426" s="95" t="s">
        <v>34</v>
      </c>
      <c r="F426" s="95" t="s">
        <v>34</v>
      </c>
      <c r="G426" s="96" t="s">
        <v>1581</v>
      </c>
      <c r="H426" s="95" t="s">
        <v>34</v>
      </c>
      <c r="I426" s="95" t="s">
        <v>44</v>
      </c>
      <c r="J426" s="96" t="s">
        <v>1570</v>
      </c>
      <c r="K426" s="47"/>
      <c r="L426" s="82"/>
      <c r="M426" s="82"/>
      <c r="N426" s="82"/>
      <c r="O426" s="82"/>
      <c r="P426" s="82"/>
      <c r="Q426" s="82"/>
      <c r="R426" s="82"/>
      <c r="S426" s="82"/>
      <c r="T426" s="82"/>
      <c r="U426" s="82"/>
      <c r="V426" s="82"/>
      <c r="W426" s="82"/>
      <c r="X426" s="82"/>
      <c r="Y426" s="82"/>
      <c r="Z426" s="82"/>
    </row>
    <row r="427" spans="1:28" ht="12.75" customHeight="1">
      <c r="A427" s="231" t="s">
        <v>981</v>
      </c>
      <c r="B427" s="47" t="s">
        <v>814</v>
      </c>
      <c r="C427" s="47"/>
      <c r="D427" s="95">
        <v>0</v>
      </c>
      <c r="E427" s="95" t="s">
        <v>34</v>
      </c>
      <c r="F427" s="95" t="s">
        <v>34</v>
      </c>
      <c r="G427" s="96" t="s">
        <v>1452</v>
      </c>
      <c r="H427" s="95" t="s">
        <v>34</v>
      </c>
      <c r="I427" s="95" t="s">
        <v>44</v>
      </c>
      <c r="J427" s="96" t="s">
        <v>1570</v>
      </c>
      <c r="K427" s="47"/>
      <c r="L427" s="82"/>
      <c r="M427" s="82"/>
      <c r="N427" s="82"/>
      <c r="O427" s="82"/>
      <c r="P427" s="82"/>
      <c r="Q427" s="82"/>
      <c r="R427" s="82"/>
      <c r="S427" s="82"/>
      <c r="T427" s="82"/>
      <c r="U427" s="82"/>
      <c r="V427" s="82"/>
      <c r="W427" s="82"/>
      <c r="X427" s="82"/>
      <c r="Y427" s="82"/>
      <c r="Z427" s="82"/>
    </row>
    <row r="428" spans="1:28" ht="12.75" customHeight="1">
      <c r="A428" s="231" t="s">
        <v>981</v>
      </c>
      <c r="B428" s="47" t="s">
        <v>817</v>
      </c>
      <c r="C428" s="47"/>
      <c r="D428" s="95">
        <v>0</v>
      </c>
      <c r="E428" s="95" t="s">
        <v>33</v>
      </c>
      <c r="F428" s="95" t="s">
        <v>33</v>
      </c>
      <c r="G428" s="47"/>
      <c r="H428" s="95" t="s">
        <v>34</v>
      </c>
      <c r="I428" s="95" t="s">
        <v>44</v>
      </c>
      <c r="J428" s="96" t="s">
        <v>1570</v>
      </c>
      <c r="K428" s="47"/>
      <c r="L428" s="82"/>
      <c r="M428" s="82"/>
      <c r="N428" s="82"/>
      <c r="O428" s="82"/>
      <c r="P428" s="82"/>
      <c r="Q428" s="82"/>
      <c r="R428" s="82"/>
      <c r="S428" s="82"/>
      <c r="T428" s="82"/>
      <c r="U428" s="82"/>
      <c r="V428" s="82"/>
      <c r="W428" s="82"/>
      <c r="X428" s="82"/>
      <c r="Y428" s="82"/>
      <c r="Z428" s="82"/>
    </row>
    <row r="429" spans="1:28" ht="12.75" customHeight="1">
      <c r="A429" s="231" t="s">
        <v>981</v>
      </c>
      <c r="B429" s="47" t="s">
        <v>818</v>
      </c>
      <c r="C429" s="47"/>
      <c r="D429" s="95">
        <v>0</v>
      </c>
      <c r="E429" s="95" t="s">
        <v>34</v>
      </c>
      <c r="F429" s="95" t="s">
        <v>34</v>
      </c>
      <c r="G429" s="47" t="s">
        <v>1587</v>
      </c>
      <c r="H429" s="95" t="s">
        <v>34</v>
      </c>
      <c r="I429" s="95" t="s">
        <v>44</v>
      </c>
      <c r="J429" s="96" t="s">
        <v>1570</v>
      </c>
      <c r="K429" s="47"/>
      <c r="L429" s="82"/>
      <c r="M429" s="82"/>
      <c r="N429" s="82"/>
      <c r="O429" s="82"/>
      <c r="P429" s="82"/>
      <c r="Q429" s="82"/>
      <c r="R429" s="82"/>
      <c r="S429" s="82"/>
      <c r="T429" s="82"/>
      <c r="U429" s="82"/>
      <c r="V429" s="82"/>
      <c r="W429" s="82"/>
      <c r="X429" s="82"/>
      <c r="Y429" s="82"/>
      <c r="Z429" s="82"/>
    </row>
    <row r="430" spans="1:28" ht="12.75" customHeight="1">
      <c r="A430" s="231" t="s">
        <v>981</v>
      </c>
      <c r="B430" s="47" t="s">
        <v>821</v>
      </c>
      <c r="C430" s="47"/>
      <c r="D430" s="95">
        <v>0</v>
      </c>
      <c r="E430" s="95" t="s">
        <v>34</v>
      </c>
      <c r="F430" s="95" t="s">
        <v>34</v>
      </c>
      <c r="G430" s="96" t="s">
        <v>1569</v>
      </c>
      <c r="H430" s="95" t="s">
        <v>34</v>
      </c>
      <c r="I430" s="95" t="s">
        <v>44</v>
      </c>
      <c r="J430" s="96" t="s">
        <v>1570</v>
      </c>
      <c r="K430" s="47"/>
      <c r="L430" s="82"/>
      <c r="M430" s="82"/>
      <c r="N430" s="82"/>
      <c r="O430" s="82"/>
      <c r="P430" s="82"/>
      <c r="Q430" s="82"/>
      <c r="R430" s="82"/>
      <c r="S430" s="82"/>
      <c r="T430" s="82"/>
      <c r="U430" s="82"/>
      <c r="V430" s="82"/>
      <c r="W430" s="82"/>
      <c r="X430" s="82"/>
      <c r="Y430" s="82"/>
      <c r="Z430" s="82"/>
    </row>
    <row r="431" spans="1:28" ht="12.75" customHeight="1">
      <c r="A431" s="231" t="s">
        <v>981</v>
      </c>
      <c r="B431" s="108" t="s">
        <v>825</v>
      </c>
      <c r="C431" s="108"/>
      <c r="D431" s="110">
        <v>0</v>
      </c>
      <c r="E431" s="110" t="s">
        <v>34</v>
      </c>
      <c r="F431" s="110" t="s">
        <v>34</v>
      </c>
      <c r="G431" s="108" t="s">
        <v>1589</v>
      </c>
      <c r="H431" s="110" t="s">
        <v>34</v>
      </c>
      <c r="I431" s="110" t="s">
        <v>44</v>
      </c>
      <c r="J431" s="102" t="s">
        <v>1570</v>
      </c>
      <c r="K431" s="108"/>
      <c r="L431" s="109"/>
      <c r="M431" s="109"/>
      <c r="N431" s="109"/>
      <c r="O431" s="109"/>
      <c r="P431" s="109"/>
      <c r="Q431" s="109"/>
      <c r="R431" s="109"/>
      <c r="S431" s="109"/>
      <c r="T431" s="109"/>
      <c r="U431" s="109"/>
      <c r="V431" s="109"/>
      <c r="W431" s="109"/>
      <c r="X431" s="109"/>
      <c r="Y431" s="109"/>
      <c r="Z431" s="109"/>
      <c r="AA431" s="24"/>
      <c r="AB431" s="24"/>
    </row>
    <row r="432" spans="1:28" ht="12.75" customHeight="1">
      <c r="A432" s="235" t="s">
        <v>987</v>
      </c>
      <c r="B432" s="47" t="s">
        <v>771</v>
      </c>
      <c r="C432" s="47"/>
      <c r="D432" s="95">
        <v>0</v>
      </c>
      <c r="E432" s="95" t="s">
        <v>34</v>
      </c>
      <c r="F432" s="95" t="s">
        <v>34</v>
      </c>
      <c r="G432" s="96" t="s">
        <v>1591</v>
      </c>
      <c r="H432" s="116" t="s">
        <v>34</v>
      </c>
      <c r="I432" s="116" t="s">
        <v>34</v>
      </c>
      <c r="J432" s="123" t="s">
        <v>1592</v>
      </c>
      <c r="K432" s="47"/>
      <c r="L432" s="82"/>
      <c r="M432" s="82"/>
      <c r="N432" s="82"/>
      <c r="O432" s="82"/>
      <c r="P432" s="82"/>
      <c r="Q432" s="82"/>
      <c r="R432" s="82"/>
      <c r="S432" s="82"/>
      <c r="T432" s="82"/>
      <c r="U432" s="82"/>
      <c r="V432" s="82"/>
      <c r="W432" s="82"/>
      <c r="X432" s="82"/>
      <c r="Y432" s="82"/>
      <c r="Z432" s="82"/>
    </row>
    <row r="433" spans="1:28" ht="12.75" customHeight="1">
      <c r="A433" s="231" t="s">
        <v>987</v>
      </c>
      <c r="B433" s="47" t="s">
        <v>780</v>
      </c>
      <c r="C433" s="47"/>
      <c r="D433" s="116">
        <v>0</v>
      </c>
      <c r="E433" s="116" t="s">
        <v>34</v>
      </c>
      <c r="F433" s="116" t="s">
        <v>34</v>
      </c>
      <c r="G433" s="123" t="s">
        <v>1594</v>
      </c>
      <c r="H433" s="116" t="s">
        <v>34</v>
      </c>
      <c r="I433" s="116" t="s">
        <v>34</v>
      </c>
      <c r="J433" s="123" t="s">
        <v>1592</v>
      </c>
      <c r="K433" s="120"/>
      <c r="L433" s="120"/>
      <c r="M433" s="82"/>
      <c r="N433" s="82"/>
      <c r="O433" s="82"/>
      <c r="P433" s="82"/>
      <c r="Q433" s="82"/>
      <c r="R433" s="82"/>
      <c r="S433" s="82"/>
      <c r="T433" s="82"/>
      <c r="U433" s="82"/>
      <c r="V433" s="82"/>
      <c r="W433" s="82"/>
      <c r="X433" s="82"/>
      <c r="Y433" s="82"/>
      <c r="Z433" s="82"/>
    </row>
    <row r="434" spans="1:28" ht="12.75" customHeight="1">
      <c r="A434" s="231" t="s">
        <v>987</v>
      </c>
      <c r="B434" s="47" t="s">
        <v>2315</v>
      </c>
      <c r="C434" s="47"/>
      <c r="D434" s="95">
        <v>0</v>
      </c>
      <c r="E434" s="95" t="s">
        <v>34</v>
      </c>
      <c r="F434" s="95" t="s">
        <v>34</v>
      </c>
      <c r="G434" s="96" t="s">
        <v>1594</v>
      </c>
      <c r="H434" s="116" t="s">
        <v>34</v>
      </c>
      <c r="I434" s="116" t="s">
        <v>34</v>
      </c>
      <c r="J434" s="123" t="s">
        <v>1592</v>
      </c>
      <c r="K434" s="47"/>
      <c r="L434" s="82"/>
      <c r="M434" s="82"/>
      <c r="N434" s="82"/>
      <c r="O434" s="82"/>
      <c r="P434" s="82"/>
      <c r="Q434" s="82"/>
      <c r="R434" s="82"/>
      <c r="S434" s="82"/>
      <c r="T434" s="82"/>
      <c r="U434" s="82"/>
      <c r="V434" s="82"/>
      <c r="W434" s="82"/>
      <c r="X434" s="82"/>
      <c r="Y434" s="82"/>
      <c r="Z434" s="82"/>
    </row>
    <row r="435" spans="1:28" ht="12.75" customHeight="1">
      <c r="A435" s="231" t="s">
        <v>987</v>
      </c>
      <c r="B435" s="47" t="s">
        <v>788</v>
      </c>
      <c r="C435" s="47"/>
      <c r="D435" s="95">
        <v>0</v>
      </c>
      <c r="E435" s="95" t="s">
        <v>33</v>
      </c>
      <c r="F435" s="95" t="s">
        <v>33</v>
      </c>
      <c r="G435" s="47"/>
      <c r="H435" s="116" t="s">
        <v>34</v>
      </c>
      <c r="I435" s="116" t="s">
        <v>34</v>
      </c>
      <c r="J435" s="123" t="s">
        <v>1592</v>
      </c>
      <c r="K435" s="47"/>
      <c r="L435" s="82"/>
      <c r="M435" s="82"/>
      <c r="N435" s="82"/>
      <c r="O435" s="82"/>
      <c r="P435" s="82"/>
      <c r="Q435" s="82"/>
      <c r="R435" s="82"/>
      <c r="S435" s="82"/>
      <c r="T435" s="82"/>
      <c r="U435" s="82"/>
      <c r="V435" s="82"/>
      <c r="W435" s="82"/>
      <c r="X435" s="82"/>
      <c r="Y435" s="82"/>
      <c r="Z435" s="82"/>
    </row>
    <row r="436" spans="1:28" ht="12.75" customHeight="1">
      <c r="A436" s="231" t="s">
        <v>987</v>
      </c>
      <c r="B436" s="47" t="s">
        <v>793</v>
      </c>
      <c r="C436" s="47"/>
      <c r="D436" s="95">
        <v>0</v>
      </c>
      <c r="E436" s="95" t="s">
        <v>33</v>
      </c>
      <c r="F436" s="95" t="s">
        <v>33</v>
      </c>
      <c r="G436" s="96" t="s">
        <v>1597</v>
      </c>
      <c r="H436" s="116" t="s">
        <v>34</v>
      </c>
      <c r="I436" s="116" t="s">
        <v>34</v>
      </c>
      <c r="J436" s="123" t="s">
        <v>1592</v>
      </c>
      <c r="K436" s="47" t="s">
        <v>1599</v>
      </c>
      <c r="L436" s="82"/>
      <c r="M436" s="82"/>
      <c r="N436" s="82"/>
      <c r="O436" s="82"/>
      <c r="P436" s="82"/>
      <c r="Q436" s="82"/>
      <c r="R436" s="82"/>
      <c r="S436" s="82"/>
      <c r="T436" s="82"/>
      <c r="U436" s="82"/>
      <c r="V436" s="82"/>
      <c r="W436" s="82"/>
      <c r="X436" s="82"/>
      <c r="Y436" s="82"/>
      <c r="Z436" s="82"/>
    </row>
    <row r="437" spans="1:28" ht="12.75" customHeight="1">
      <c r="A437" s="231" t="s">
        <v>987</v>
      </c>
      <c r="B437" s="47" t="s">
        <v>796</v>
      </c>
      <c r="C437" s="47"/>
      <c r="D437" s="95">
        <v>0</v>
      </c>
      <c r="E437" s="95" t="s">
        <v>33</v>
      </c>
      <c r="F437" s="95" t="s">
        <v>33</v>
      </c>
      <c r="G437" s="47"/>
      <c r="H437" s="116" t="s">
        <v>34</v>
      </c>
      <c r="I437" s="116" t="s">
        <v>34</v>
      </c>
      <c r="J437" s="123" t="s">
        <v>1592</v>
      </c>
      <c r="K437" s="47"/>
      <c r="L437" s="82"/>
      <c r="M437" s="82"/>
      <c r="N437" s="82"/>
      <c r="O437" s="82"/>
      <c r="P437" s="82"/>
      <c r="Q437" s="82"/>
      <c r="R437" s="82"/>
      <c r="S437" s="82"/>
      <c r="T437" s="82"/>
      <c r="U437" s="82"/>
      <c r="V437" s="82"/>
      <c r="W437" s="82"/>
      <c r="X437" s="82"/>
      <c r="Y437" s="82"/>
      <c r="Z437" s="82"/>
    </row>
    <row r="438" spans="1:28" ht="12.75" customHeight="1">
      <c r="A438" s="231" t="s">
        <v>987</v>
      </c>
      <c r="B438" s="194" t="s">
        <v>446</v>
      </c>
      <c r="C438" s="47"/>
      <c r="D438" s="95">
        <v>0</v>
      </c>
      <c r="E438" s="95" t="s">
        <v>34</v>
      </c>
      <c r="F438" s="95" t="s">
        <v>34</v>
      </c>
      <c r="G438" s="96" t="s">
        <v>1600</v>
      </c>
      <c r="H438" s="116" t="s">
        <v>34</v>
      </c>
      <c r="I438" s="116" t="s">
        <v>34</v>
      </c>
      <c r="J438" s="123" t="s">
        <v>1592</v>
      </c>
      <c r="K438" s="47"/>
      <c r="L438" s="82"/>
      <c r="M438" s="82"/>
      <c r="N438" s="82"/>
      <c r="O438" s="82"/>
      <c r="P438" s="82"/>
      <c r="Q438" s="82"/>
      <c r="R438" s="82"/>
      <c r="S438" s="82"/>
      <c r="T438" s="82"/>
      <c r="U438" s="82"/>
      <c r="V438" s="82"/>
      <c r="W438" s="82"/>
      <c r="X438" s="82"/>
      <c r="Y438" s="82"/>
      <c r="Z438" s="82"/>
    </row>
    <row r="439" spans="1:28" ht="12.75" customHeight="1">
      <c r="A439" s="231" t="s">
        <v>987</v>
      </c>
      <c r="B439" s="47" t="s">
        <v>162</v>
      </c>
      <c r="C439" s="47"/>
      <c r="D439" s="95">
        <v>0</v>
      </c>
      <c r="E439" s="95" t="s">
        <v>33</v>
      </c>
      <c r="F439" s="95" t="s">
        <v>33</v>
      </c>
      <c r="G439" s="47"/>
      <c r="H439" s="116" t="s">
        <v>34</v>
      </c>
      <c r="I439" s="116" t="s">
        <v>34</v>
      </c>
      <c r="J439" s="123" t="s">
        <v>1592</v>
      </c>
      <c r="K439" s="47"/>
      <c r="L439" s="82"/>
      <c r="M439" s="82"/>
      <c r="N439" s="82"/>
      <c r="O439" s="82"/>
      <c r="P439" s="82"/>
      <c r="Q439" s="82"/>
      <c r="R439" s="82"/>
      <c r="S439" s="82"/>
      <c r="T439" s="82"/>
      <c r="U439" s="82"/>
      <c r="V439" s="82"/>
      <c r="W439" s="82"/>
      <c r="X439" s="82"/>
      <c r="Y439" s="82"/>
      <c r="Z439" s="82"/>
    </row>
    <row r="440" spans="1:28" ht="12.75" customHeight="1">
      <c r="A440" s="231" t="s">
        <v>987</v>
      </c>
      <c r="B440" s="47" t="s">
        <v>235</v>
      </c>
      <c r="C440" s="47"/>
      <c r="D440" s="95">
        <v>0</v>
      </c>
      <c r="E440" s="95" t="s">
        <v>34</v>
      </c>
      <c r="F440" s="95" t="s">
        <v>34</v>
      </c>
      <c r="G440" s="96" t="s">
        <v>1594</v>
      </c>
      <c r="H440" s="116" t="s">
        <v>34</v>
      </c>
      <c r="I440" s="116" t="s">
        <v>34</v>
      </c>
      <c r="J440" s="123" t="s">
        <v>1592</v>
      </c>
      <c r="K440" s="47"/>
      <c r="L440" s="82"/>
      <c r="M440" s="82"/>
      <c r="N440" s="82"/>
      <c r="O440" s="82"/>
      <c r="P440" s="82"/>
      <c r="Q440" s="82"/>
      <c r="R440" s="82"/>
      <c r="S440" s="82"/>
      <c r="T440" s="82"/>
      <c r="U440" s="82"/>
      <c r="V440" s="82"/>
      <c r="W440" s="82"/>
      <c r="X440" s="82"/>
      <c r="Y440" s="82"/>
      <c r="Z440" s="82"/>
    </row>
    <row r="441" spans="1:28" ht="12.75" customHeight="1">
      <c r="A441" s="231" t="s">
        <v>987</v>
      </c>
      <c r="B441" s="47" t="s">
        <v>374</v>
      </c>
      <c r="C441" s="47"/>
      <c r="D441" s="95">
        <v>0</v>
      </c>
      <c r="E441" s="95" t="s">
        <v>34</v>
      </c>
      <c r="F441" s="95" t="s">
        <v>34</v>
      </c>
      <c r="G441" s="96" t="s">
        <v>1603</v>
      </c>
      <c r="H441" s="116" t="s">
        <v>34</v>
      </c>
      <c r="I441" s="116" t="s">
        <v>34</v>
      </c>
      <c r="J441" s="123" t="s">
        <v>1592</v>
      </c>
      <c r="K441" s="47"/>
      <c r="L441" s="82"/>
      <c r="M441" s="82"/>
      <c r="N441" s="82"/>
      <c r="O441" s="82"/>
      <c r="P441" s="82"/>
      <c r="Q441" s="82"/>
      <c r="R441" s="82"/>
      <c r="S441" s="82"/>
      <c r="T441" s="82"/>
      <c r="U441" s="82"/>
      <c r="V441" s="82"/>
      <c r="W441" s="82"/>
      <c r="X441" s="82"/>
      <c r="Y441" s="82"/>
      <c r="Z441" s="82"/>
    </row>
    <row r="442" spans="1:28" ht="12.75" customHeight="1">
      <c r="A442" s="231" t="s">
        <v>987</v>
      </c>
      <c r="B442" s="47" t="s">
        <v>149</v>
      </c>
      <c r="C442" s="47"/>
      <c r="D442" s="95">
        <v>0</v>
      </c>
      <c r="E442" s="95" t="s">
        <v>34</v>
      </c>
      <c r="F442" s="95" t="s">
        <v>44</v>
      </c>
      <c r="G442" s="96" t="s">
        <v>1605</v>
      </c>
      <c r="H442" s="116" t="s">
        <v>34</v>
      </c>
      <c r="I442" s="116" t="s">
        <v>34</v>
      </c>
      <c r="J442" s="123" t="s">
        <v>1592</v>
      </c>
      <c r="K442" s="47"/>
      <c r="L442" s="82"/>
      <c r="M442" s="82"/>
      <c r="N442" s="82"/>
      <c r="O442" s="82"/>
      <c r="P442" s="82"/>
      <c r="Q442" s="82"/>
      <c r="R442" s="82"/>
      <c r="S442" s="82"/>
      <c r="T442" s="82"/>
      <c r="U442" s="82"/>
      <c r="V442" s="82"/>
      <c r="W442" s="82"/>
      <c r="X442" s="82"/>
      <c r="Y442" s="82"/>
      <c r="Z442" s="82"/>
    </row>
    <row r="443" spans="1:28" ht="12.75" customHeight="1">
      <c r="A443" s="231" t="s">
        <v>987</v>
      </c>
      <c r="B443" s="47" t="s">
        <v>814</v>
      </c>
      <c r="C443" s="47"/>
      <c r="D443" s="95">
        <v>0</v>
      </c>
      <c r="E443" s="95" t="s">
        <v>33</v>
      </c>
      <c r="F443" s="95" t="s">
        <v>33</v>
      </c>
      <c r="G443" s="47"/>
      <c r="H443" s="116" t="s">
        <v>34</v>
      </c>
      <c r="I443" s="116" t="s">
        <v>34</v>
      </c>
      <c r="J443" s="123" t="s">
        <v>1592</v>
      </c>
      <c r="K443" s="47"/>
      <c r="L443" s="82"/>
      <c r="M443" s="82"/>
      <c r="N443" s="82"/>
      <c r="O443" s="82"/>
      <c r="P443" s="82"/>
      <c r="Q443" s="82"/>
      <c r="R443" s="82"/>
      <c r="S443" s="82"/>
      <c r="T443" s="82"/>
      <c r="U443" s="82"/>
      <c r="V443" s="82"/>
      <c r="W443" s="82"/>
      <c r="X443" s="82"/>
      <c r="Y443" s="82"/>
      <c r="Z443" s="82"/>
    </row>
    <row r="444" spans="1:28" ht="12.75" customHeight="1">
      <c r="A444" s="231" t="s">
        <v>987</v>
      </c>
      <c r="B444" s="47" t="s">
        <v>817</v>
      </c>
      <c r="C444" s="47"/>
      <c r="D444" s="95">
        <v>0</v>
      </c>
      <c r="E444" s="95" t="s">
        <v>33</v>
      </c>
      <c r="F444" s="95" t="s">
        <v>33</v>
      </c>
      <c r="G444" s="47"/>
      <c r="H444" s="116" t="s">
        <v>34</v>
      </c>
      <c r="I444" s="116" t="s">
        <v>34</v>
      </c>
      <c r="J444" s="123" t="s">
        <v>1592</v>
      </c>
      <c r="K444" s="47"/>
      <c r="L444" s="82"/>
      <c r="M444" s="82"/>
      <c r="N444" s="82"/>
      <c r="O444" s="82"/>
      <c r="P444" s="82"/>
      <c r="Q444" s="82"/>
      <c r="R444" s="82"/>
      <c r="S444" s="82"/>
      <c r="T444" s="82"/>
      <c r="U444" s="82"/>
      <c r="V444" s="82"/>
      <c r="W444" s="82"/>
      <c r="X444" s="82"/>
      <c r="Y444" s="82"/>
      <c r="Z444" s="82"/>
    </row>
    <row r="445" spans="1:28" ht="12.75" customHeight="1">
      <c r="A445" s="231" t="s">
        <v>987</v>
      </c>
      <c r="B445" s="47" t="s">
        <v>818</v>
      </c>
      <c r="C445" s="47"/>
      <c r="D445" s="95">
        <v>0</v>
      </c>
      <c r="E445" s="95" t="s">
        <v>33</v>
      </c>
      <c r="F445" s="95" t="s">
        <v>33</v>
      </c>
      <c r="G445" s="47" t="s">
        <v>1608</v>
      </c>
      <c r="H445" s="116" t="s">
        <v>34</v>
      </c>
      <c r="I445" s="116" t="s">
        <v>34</v>
      </c>
      <c r="J445" s="123" t="s">
        <v>1592</v>
      </c>
      <c r="K445" s="47" t="s">
        <v>1609</v>
      </c>
      <c r="L445" s="82"/>
      <c r="M445" s="82"/>
      <c r="N445" s="82"/>
      <c r="O445" s="82"/>
      <c r="P445" s="82"/>
      <c r="Q445" s="82"/>
      <c r="R445" s="82"/>
      <c r="S445" s="82"/>
      <c r="T445" s="82"/>
      <c r="U445" s="82"/>
      <c r="V445" s="82"/>
      <c r="W445" s="82"/>
      <c r="X445" s="82"/>
      <c r="Y445" s="82"/>
      <c r="Z445" s="82"/>
    </row>
    <row r="446" spans="1:28" ht="12.75" customHeight="1">
      <c r="A446" s="231" t="s">
        <v>987</v>
      </c>
      <c r="B446" s="47" t="s">
        <v>821</v>
      </c>
      <c r="C446" s="47"/>
      <c r="D446" s="95">
        <v>0</v>
      </c>
      <c r="E446" s="95" t="s">
        <v>34</v>
      </c>
      <c r="F446" s="95" t="s">
        <v>34</v>
      </c>
      <c r="G446" s="96" t="s">
        <v>1594</v>
      </c>
      <c r="H446" s="116" t="s">
        <v>34</v>
      </c>
      <c r="I446" s="116" t="s">
        <v>34</v>
      </c>
      <c r="J446" s="123" t="s">
        <v>1592</v>
      </c>
      <c r="K446" s="47"/>
      <c r="L446" s="82"/>
      <c r="M446" s="82"/>
      <c r="N446" s="82"/>
      <c r="O446" s="82"/>
      <c r="P446" s="82"/>
      <c r="Q446" s="82"/>
      <c r="R446" s="82"/>
      <c r="S446" s="82"/>
      <c r="T446" s="82"/>
      <c r="U446" s="82"/>
      <c r="V446" s="82"/>
      <c r="W446" s="82"/>
      <c r="X446" s="82"/>
      <c r="Y446" s="82"/>
      <c r="Z446" s="82"/>
    </row>
    <row r="447" spans="1:28" ht="12.75" customHeight="1">
      <c r="A447" s="231" t="s">
        <v>987</v>
      </c>
      <c r="B447" s="108" t="s">
        <v>825</v>
      </c>
      <c r="C447" s="108"/>
      <c r="D447" s="110">
        <v>0</v>
      </c>
      <c r="E447" s="110" t="s">
        <v>33</v>
      </c>
      <c r="F447" s="110" t="s">
        <v>33</v>
      </c>
      <c r="G447" s="108"/>
      <c r="H447" s="121" t="s">
        <v>34</v>
      </c>
      <c r="I447" s="121" t="s">
        <v>34</v>
      </c>
      <c r="J447" s="125" t="s">
        <v>1592</v>
      </c>
      <c r="K447" s="108"/>
      <c r="L447" s="109"/>
      <c r="M447" s="109"/>
      <c r="N447" s="109"/>
      <c r="O447" s="109"/>
      <c r="P447" s="109"/>
      <c r="Q447" s="109"/>
      <c r="R447" s="109"/>
      <c r="S447" s="109"/>
      <c r="T447" s="109"/>
      <c r="U447" s="109"/>
      <c r="V447" s="109"/>
      <c r="W447" s="109"/>
      <c r="X447" s="109"/>
      <c r="Y447" s="109"/>
      <c r="Z447" s="109"/>
      <c r="AA447" s="24"/>
      <c r="AB447" s="24"/>
    </row>
    <row r="448" spans="1:28" ht="12.75" customHeight="1">
      <c r="A448" s="235" t="s">
        <v>991</v>
      </c>
      <c r="B448" s="47" t="s">
        <v>771</v>
      </c>
      <c r="C448" s="128"/>
      <c r="D448" s="129">
        <v>0</v>
      </c>
      <c r="E448" s="95" t="s">
        <v>33</v>
      </c>
      <c r="F448" s="95" t="s">
        <v>33</v>
      </c>
      <c r="G448" s="47"/>
      <c r="H448" s="129" t="s">
        <v>34</v>
      </c>
      <c r="I448" s="129" t="s">
        <v>34</v>
      </c>
      <c r="J448" s="130" t="s">
        <v>2042</v>
      </c>
      <c r="K448" s="128"/>
      <c r="L448" s="131"/>
      <c r="M448" s="131"/>
      <c r="N448" s="131"/>
      <c r="O448" s="131"/>
      <c r="P448" s="131"/>
      <c r="Q448" s="131"/>
      <c r="R448" s="131"/>
      <c r="S448" s="131"/>
      <c r="T448" s="131"/>
      <c r="U448" s="131"/>
      <c r="V448" s="131"/>
      <c r="W448" s="131"/>
      <c r="X448" s="131"/>
      <c r="Y448" s="131"/>
      <c r="Z448" s="131"/>
      <c r="AA448" s="41"/>
      <c r="AB448" s="41"/>
    </row>
    <row r="449" spans="1:28" ht="12.75" customHeight="1">
      <c r="A449" s="231" t="s">
        <v>991</v>
      </c>
      <c r="B449" s="47" t="s">
        <v>780</v>
      </c>
      <c r="C449" s="128"/>
      <c r="D449" s="129">
        <v>0</v>
      </c>
      <c r="E449" s="116" t="s">
        <v>34</v>
      </c>
      <c r="F449" s="116" t="s">
        <v>34</v>
      </c>
      <c r="G449" s="123" t="s">
        <v>1648</v>
      </c>
      <c r="H449" s="129" t="s">
        <v>34</v>
      </c>
      <c r="I449" s="129" t="s">
        <v>34</v>
      </c>
      <c r="J449" s="130" t="s">
        <v>2042</v>
      </c>
      <c r="K449" s="128"/>
      <c r="L449" s="131"/>
      <c r="M449" s="131"/>
      <c r="N449" s="131"/>
      <c r="O449" s="131"/>
      <c r="P449" s="131"/>
      <c r="Q449" s="131"/>
      <c r="R449" s="131"/>
      <c r="S449" s="131"/>
      <c r="T449" s="131"/>
      <c r="U449" s="131"/>
      <c r="V449" s="131"/>
      <c r="W449" s="131"/>
      <c r="X449" s="131"/>
      <c r="Y449" s="131"/>
      <c r="Z449" s="131"/>
      <c r="AA449" s="41"/>
      <c r="AB449" s="41"/>
    </row>
    <row r="450" spans="1:28" ht="12.75" customHeight="1">
      <c r="A450" s="231" t="s">
        <v>991</v>
      </c>
      <c r="B450" s="47" t="s">
        <v>2315</v>
      </c>
      <c r="C450" s="128"/>
      <c r="D450" s="129">
        <v>0</v>
      </c>
      <c r="E450" s="95" t="s">
        <v>34</v>
      </c>
      <c r="F450" s="95" t="s">
        <v>34</v>
      </c>
      <c r="G450" s="96" t="s">
        <v>1649</v>
      </c>
      <c r="H450" s="129" t="s">
        <v>34</v>
      </c>
      <c r="I450" s="129" t="s">
        <v>34</v>
      </c>
      <c r="J450" s="130" t="s">
        <v>2042</v>
      </c>
      <c r="K450" s="128"/>
      <c r="L450" s="131"/>
      <c r="M450" s="131"/>
      <c r="N450" s="131"/>
      <c r="O450" s="131"/>
      <c r="P450" s="131"/>
      <c r="Q450" s="131"/>
      <c r="R450" s="131"/>
      <c r="S450" s="131"/>
      <c r="T450" s="131"/>
      <c r="U450" s="131"/>
      <c r="V450" s="131"/>
      <c r="W450" s="131"/>
      <c r="X450" s="131"/>
      <c r="Y450" s="131"/>
      <c r="Z450" s="131"/>
      <c r="AA450" s="41"/>
      <c r="AB450" s="41"/>
    </row>
    <row r="451" spans="1:28" ht="12.75" customHeight="1">
      <c r="A451" s="231" t="s">
        <v>991</v>
      </c>
      <c r="B451" s="47" t="s">
        <v>788</v>
      </c>
      <c r="C451" s="128"/>
      <c r="D451" s="129">
        <v>0</v>
      </c>
      <c r="E451" s="95" t="s">
        <v>34</v>
      </c>
      <c r="F451" s="95" t="s">
        <v>34</v>
      </c>
      <c r="G451" s="313" t="s">
        <v>2046</v>
      </c>
      <c r="H451" s="129" t="s">
        <v>34</v>
      </c>
      <c r="I451" s="129" t="s">
        <v>34</v>
      </c>
      <c r="J451" s="130" t="s">
        <v>2042</v>
      </c>
      <c r="K451" s="128"/>
      <c r="L451" s="131"/>
      <c r="M451" s="131"/>
      <c r="N451" s="131"/>
      <c r="O451" s="131"/>
      <c r="P451" s="131"/>
      <c r="Q451" s="131"/>
      <c r="R451" s="131"/>
      <c r="S451" s="131"/>
      <c r="T451" s="131"/>
      <c r="U451" s="131"/>
      <c r="V451" s="131"/>
      <c r="W451" s="131"/>
      <c r="X451" s="131"/>
      <c r="Y451" s="131"/>
      <c r="Z451" s="131"/>
      <c r="AA451" s="41"/>
      <c r="AB451" s="41"/>
    </row>
    <row r="452" spans="1:28" ht="12.75" customHeight="1">
      <c r="A452" s="231" t="s">
        <v>991</v>
      </c>
      <c r="B452" s="47" t="s">
        <v>793</v>
      </c>
      <c r="C452" s="128"/>
      <c r="D452" s="129">
        <v>0</v>
      </c>
      <c r="E452" s="95" t="s">
        <v>34</v>
      </c>
      <c r="F452" s="95" t="s">
        <v>34</v>
      </c>
      <c r="G452" s="313" t="s">
        <v>2046</v>
      </c>
      <c r="H452" s="129" t="s">
        <v>34</v>
      </c>
      <c r="I452" s="129" t="s">
        <v>34</v>
      </c>
      <c r="J452" s="130" t="s">
        <v>2042</v>
      </c>
      <c r="K452" s="128"/>
      <c r="L452" s="131"/>
      <c r="M452" s="131"/>
      <c r="N452" s="131"/>
      <c r="O452" s="131"/>
      <c r="P452" s="131"/>
      <c r="Q452" s="131"/>
      <c r="R452" s="131"/>
      <c r="S452" s="131"/>
      <c r="T452" s="131"/>
      <c r="U452" s="131"/>
      <c r="V452" s="131"/>
      <c r="W452" s="131"/>
      <c r="X452" s="131"/>
      <c r="Y452" s="131"/>
      <c r="Z452" s="131"/>
      <c r="AA452" s="41"/>
      <c r="AB452" s="41"/>
    </row>
    <row r="453" spans="1:28" ht="12.75" customHeight="1">
      <c r="A453" s="231" t="s">
        <v>991</v>
      </c>
      <c r="B453" s="47" t="s">
        <v>796</v>
      </c>
      <c r="C453" s="128"/>
      <c r="D453" s="129">
        <v>0</v>
      </c>
      <c r="E453" s="95" t="s">
        <v>34</v>
      </c>
      <c r="F453" s="95" t="s">
        <v>34</v>
      </c>
      <c r="G453" s="313" t="s">
        <v>2046</v>
      </c>
      <c r="H453" s="129" t="s">
        <v>34</v>
      </c>
      <c r="I453" s="129" t="s">
        <v>34</v>
      </c>
      <c r="J453" s="130" t="s">
        <v>2042</v>
      </c>
      <c r="K453" s="128"/>
      <c r="L453" s="131"/>
      <c r="M453" s="131"/>
      <c r="N453" s="131"/>
      <c r="O453" s="131"/>
      <c r="P453" s="131"/>
      <c r="Q453" s="131"/>
      <c r="R453" s="131"/>
      <c r="S453" s="131"/>
      <c r="T453" s="131"/>
      <c r="U453" s="131"/>
      <c r="V453" s="131"/>
      <c r="W453" s="131"/>
      <c r="X453" s="131"/>
      <c r="Y453" s="131"/>
      <c r="Z453" s="131"/>
      <c r="AA453" s="41"/>
      <c r="AB453" s="41"/>
    </row>
    <row r="454" spans="1:28" ht="12.75" customHeight="1">
      <c r="A454" s="231" t="s">
        <v>991</v>
      </c>
      <c r="B454" s="194" t="s">
        <v>446</v>
      </c>
      <c r="C454" s="128"/>
      <c r="D454" s="129">
        <v>0</v>
      </c>
      <c r="E454" s="95" t="s">
        <v>34</v>
      </c>
      <c r="F454" s="95" t="s">
        <v>34</v>
      </c>
      <c r="G454" s="313" t="s">
        <v>2046</v>
      </c>
      <c r="H454" s="129" t="s">
        <v>34</v>
      </c>
      <c r="I454" s="129" t="s">
        <v>34</v>
      </c>
      <c r="J454" s="130" t="s">
        <v>2042</v>
      </c>
      <c r="K454" s="128"/>
      <c r="L454" s="131"/>
      <c r="M454" s="131"/>
      <c r="N454" s="131"/>
      <c r="O454" s="131"/>
      <c r="P454" s="131"/>
      <c r="Q454" s="131"/>
      <c r="R454" s="131"/>
      <c r="S454" s="131"/>
      <c r="T454" s="131"/>
      <c r="U454" s="131"/>
      <c r="V454" s="131"/>
      <c r="W454" s="131"/>
      <c r="X454" s="131"/>
      <c r="Y454" s="131"/>
      <c r="Z454" s="131"/>
      <c r="AA454" s="41"/>
      <c r="AB454" s="41"/>
    </row>
    <row r="455" spans="1:28" ht="12.75" customHeight="1">
      <c r="A455" s="231" t="s">
        <v>991</v>
      </c>
      <c r="B455" s="47" t="s">
        <v>162</v>
      </c>
      <c r="C455" s="128"/>
      <c r="D455" s="129">
        <v>0</v>
      </c>
      <c r="E455" s="95" t="s">
        <v>34</v>
      </c>
      <c r="F455" s="95" t="s">
        <v>34</v>
      </c>
      <c r="G455" s="313" t="s">
        <v>2046</v>
      </c>
      <c r="H455" s="129" t="s">
        <v>34</v>
      </c>
      <c r="I455" s="129" t="s">
        <v>34</v>
      </c>
      <c r="J455" s="130" t="s">
        <v>2042</v>
      </c>
      <c r="K455" s="128"/>
      <c r="L455" s="131"/>
      <c r="M455" s="131"/>
      <c r="N455" s="131"/>
      <c r="O455" s="131"/>
      <c r="P455" s="131"/>
      <c r="Q455" s="131"/>
      <c r="R455" s="131"/>
      <c r="S455" s="131"/>
      <c r="T455" s="131"/>
      <c r="U455" s="131"/>
      <c r="V455" s="131"/>
      <c r="W455" s="131"/>
      <c r="X455" s="131"/>
      <c r="Y455" s="131"/>
      <c r="Z455" s="131"/>
      <c r="AA455" s="41"/>
      <c r="AB455" s="41"/>
    </row>
    <row r="456" spans="1:28" ht="12.75" customHeight="1">
      <c r="A456" s="231" t="s">
        <v>991</v>
      </c>
      <c r="B456" s="47" t="s">
        <v>235</v>
      </c>
      <c r="C456" s="128"/>
      <c r="D456" s="129">
        <v>0</v>
      </c>
      <c r="E456" s="95" t="s">
        <v>34</v>
      </c>
      <c r="F456" s="95" t="s">
        <v>34</v>
      </c>
      <c r="G456" s="313" t="s">
        <v>2046</v>
      </c>
      <c r="H456" s="129" t="s">
        <v>34</v>
      </c>
      <c r="I456" s="129" t="s">
        <v>34</v>
      </c>
      <c r="J456" s="130" t="s">
        <v>2042</v>
      </c>
      <c r="K456" s="128"/>
      <c r="L456" s="131"/>
      <c r="M456" s="131"/>
      <c r="N456" s="131"/>
      <c r="O456" s="131"/>
      <c r="P456" s="131"/>
      <c r="Q456" s="131"/>
      <c r="R456" s="131"/>
      <c r="S456" s="131"/>
      <c r="T456" s="131"/>
      <c r="U456" s="131"/>
      <c r="V456" s="131"/>
      <c r="W456" s="131"/>
      <c r="X456" s="131"/>
      <c r="Y456" s="131"/>
      <c r="Z456" s="131"/>
      <c r="AA456" s="41"/>
      <c r="AB456" s="41"/>
    </row>
    <row r="457" spans="1:28" ht="12.75" customHeight="1">
      <c r="A457" s="231" t="s">
        <v>991</v>
      </c>
      <c r="B457" s="47" t="s">
        <v>374</v>
      </c>
      <c r="C457" s="128"/>
      <c r="D457" s="129">
        <v>0</v>
      </c>
      <c r="E457" s="95" t="s">
        <v>34</v>
      </c>
      <c r="F457" s="95" t="s">
        <v>34</v>
      </c>
      <c r="G457" s="313" t="s">
        <v>2046</v>
      </c>
      <c r="H457" s="129" t="s">
        <v>34</v>
      </c>
      <c r="I457" s="129" t="s">
        <v>34</v>
      </c>
      <c r="J457" s="130" t="s">
        <v>2042</v>
      </c>
      <c r="K457" s="128"/>
      <c r="L457" s="131"/>
      <c r="M457" s="131"/>
      <c r="N457" s="131"/>
      <c r="O457" s="131"/>
      <c r="P457" s="131"/>
      <c r="Q457" s="131"/>
      <c r="R457" s="131"/>
      <c r="S457" s="131"/>
      <c r="T457" s="131"/>
      <c r="U457" s="131"/>
      <c r="V457" s="131"/>
      <c r="W457" s="131"/>
      <c r="X457" s="131"/>
      <c r="Y457" s="131"/>
      <c r="Z457" s="131"/>
      <c r="AA457" s="41"/>
      <c r="AB457" s="41"/>
    </row>
    <row r="458" spans="1:28" ht="12.75" customHeight="1">
      <c r="A458" s="231" t="s">
        <v>991</v>
      </c>
      <c r="B458" s="47" t="s">
        <v>149</v>
      </c>
      <c r="C458" s="128"/>
      <c r="D458" s="129">
        <v>0</v>
      </c>
      <c r="E458" s="95" t="s">
        <v>33</v>
      </c>
      <c r="F458" s="95" t="s">
        <v>33</v>
      </c>
      <c r="G458" s="47"/>
      <c r="H458" s="129" t="s">
        <v>34</v>
      </c>
      <c r="I458" s="129" t="s">
        <v>34</v>
      </c>
      <c r="J458" s="130" t="s">
        <v>2042</v>
      </c>
      <c r="K458" s="128"/>
      <c r="L458" s="131"/>
      <c r="M458" s="131"/>
      <c r="N458" s="131"/>
      <c r="O458" s="131"/>
      <c r="P458" s="131"/>
      <c r="Q458" s="131"/>
      <c r="R458" s="131"/>
      <c r="S458" s="131"/>
      <c r="T458" s="131"/>
      <c r="U458" s="131"/>
      <c r="V458" s="131"/>
      <c r="W458" s="131"/>
      <c r="X458" s="131"/>
      <c r="Y458" s="131"/>
      <c r="Z458" s="131"/>
      <c r="AA458" s="41"/>
      <c r="AB458" s="41"/>
    </row>
    <row r="459" spans="1:28" ht="12.75" customHeight="1">
      <c r="A459" s="231" t="s">
        <v>991</v>
      </c>
      <c r="B459" s="47" t="s">
        <v>814</v>
      </c>
      <c r="C459" s="128"/>
      <c r="D459" s="129">
        <v>0</v>
      </c>
      <c r="E459" s="95" t="s">
        <v>33</v>
      </c>
      <c r="F459" s="95" t="s">
        <v>33</v>
      </c>
      <c r="G459" s="47"/>
      <c r="H459" s="129" t="s">
        <v>34</v>
      </c>
      <c r="I459" s="129" t="s">
        <v>34</v>
      </c>
      <c r="J459" s="130" t="s">
        <v>2042</v>
      </c>
      <c r="K459" s="128"/>
      <c r="L459" s="131"/>
      <c r="M459" s="131"/>
      <c r="N459" s="131"/>
      <c r="O459" s="131"/>
      <c r="P459" s="131"/>
      <c r="Q459" s="131"/>
      <c r="R459" s="131"/>
      <c r="S459" s="131"/>
      <c r="T459" s="131"/>
      <c r="U459" s="131"/>
      <c r="V459" s="131"/>
      <c r="W459" s="131"/>
      <c r="X459" s="131"/>
      <c r="Y459" s="131"/>
      <c r="Z459" s="131"/>
      <c r="AA459" s="41"/>
      <c r="AB459" s="41"/>
    </row>
    <row r="460" spans="1:28" ht="12.75" customHeight="1">
      <c r="A460" s="231" t="s">
        <v>991</v>
      </c>
      <c r="B460" s="47" t="s">
        <v>817</v>
      </c>
      <c r="C460" s="128"/>
      <c r="D460" s="129">
        <v>0</v>
      </c>
      <c r="E460" s="95" t="s">
        <v>34</v>
      </c>
      <c r="F460" s="95" t="s">
        <v>34</v>
      </c>
      <c r="G460" s="313" t="s">
        <v>2046</v>
      </c>
      <c r="H460" s="129" t="s">
        <v>34</v>
      </c>
      <c r="I460" s="129" t="s">
        <v>34</v>
      </c>
      <c r="J460" s="130" t="s">
        <v>2042</v>
      </c>
      <c r="K460" s="128"/>
      <c r="L460" s="131"/>
      <c r="M460" s="131"/>
      <c r="N460" s="131"/>
      <c r="O460" s="131"/>
      <c r="P460" s="131"/>
      <c r="Q460" s="131"/>
      <c r="R460" s="131"/>
      <c r="S460" s="131"/>
      <c r="T460" s="131"/>
      <c r="U460" s="131"/>
      <c r="V460" s="131"/>
      <c r="W460" s="131"/>
      <c r="X460" s="131"/>
      <c r="Y460" s="131"/>
      <c r="Z460" s="131"/>
      <c r="AA460" s="41"/>
      <c r="AB460" s="41"/>
    </row>
    <row r="461" spans="1:28" ht="12.75" customHeight="1">
      <c r="A461" s="231" t="s">
        <v>991</v>
      </c>
      <c r="B461" s="47" t="s">
        <v>818</v>
      </c>
      <c r="C461" s="128"/>
      <c r="D461" s="129">
        <v>0</v>
      </c>
      <c r="E461" s="95" t="s">
        <v>34</v>
      </c>
      <c r="F461" s="95" t="s">
        <v>34</v>
      </c>
      <c r="G461" s="313" t="s">
        <v>2046</v>
      </c>
      <c r="H461" s="129" t="s">
        <v>34</v>
      </c>
      <c r="I461" s="129" t="s">
        <v>34</v>
      </c>
      <c r="J461" s="130" t="s">
        <v>2042</v>
      </c>
      <c r="K461" s="128"/>
      <c r="L461" s="131"/>
      <c r="M461" s="131"/>
      <c r="N461" s="131"/>
      <c r="O461" s="131"/>
      <c r="P461" s="131"/>
      <c r="Q461" s="131"/>
      <c r="R461" s="131"/>
      <c r="S461" s="131"/>
      <c r="T461" s="131"/>
      <c r="U461" s="131"/>
      <c r="V461" s="131"/>
      <c r="W461" s="131"/>
      <c r="X461" s="131"/>
      <c r="Y461" s="131"/>
      <c r="Z461" s="131"/>
      <c r="AA461" s="41"/>
      <c r="AB461" s="41"/>
    </row>
    <row r="462" spans="1:28" ht="12.75" customHeight="1">
      <c r="A462" s="231" t="s">
        <v>991</v>
      </c>
      <c r="B462" s="47" t="s">
        <v>821</v>
      </c>
      <c r="C462" s="128"/>
      <c r="D462" s="129">
        <v>0</v>
      </c>
      <c r="E462" s="95" t="s">
        <v>34</v>
      </c>
      <c r="F462" s="95" t="s">
        <v>34</v>
      </c>
      <c r="G462" s="96" t="s">
        <v>1594</v>
      </c>
      <c r="H462" s="129" t="s">
        <v>34</v>
      </c>
      <c r="I462" s="129" t="s">
        <v>34</v>
      </c>
      <c r="J462" s="130" t="s">
        <v>2042</v>
      </c>
      <c r="K462" s="128"/>
      <c r="L462" s="131"/>
      <c r="M462" s="131"/>
      <c r="N462" s="131"/>
      <c r="O462" s="131"/>
      <c r="P462" s="131"/>
      <c r="Q462" s="131"/>
      <c r="R462" s="131"/>
      <c r="S462" s="131"/>
      <c r="T462" s="131"/>
      <c r="U462" s="131"/>
      <c r="V462" s="131"/>
      <c r="W462" s="131"/>
      <c r="X462" s="131"/>
      <c r="Y462" s="131"/>
      <c r="Z462" s="131"/>
      <c r="AA462" s="41"/>
      <c r="AB462" s="41"/>
    </row>
    <row r="463" spans="1:28" ht="12.75" customHeight="1">
      <c r="A463" s="231" t="s">
        <v>991</v>
      </c>
      <c r="B463" s="97" t="s">
        <v>825</v>
      </c>
      <c r="C463" s="97"/>
      <c r="D463" s="99">
        <v>0</v>
      </c>
      <c r="E463" s="110" t="s">
        <v>34</v>
      </c>
      <c r="F463" s="110" t="s">
        <v>34</v>
      </c>
      <c r="G463" s="102" t="s">
        <v>1649</v>
      </c>
      <c r="H463" s="99" t="s">
        <v>34</v>
      </c>
      <c r="I463" s="99" t="s">
        <v>34</v>
      </c>
      <c r="J463" s="254" t="s">
        <v>2042</v>
      </c>
      <c r="K463" s="97"/>
      <c r="L463" s="132"/>
      <c r="M463" s="132"/>
      <c r="N463" s="132"/>
      <c r="O463" s="132"/>
      <c r="P463" s="132"/>
      <c r="Q463" s="132"/>
      <c r="R463" s="132"/>
      <c r="S463" s="132"/>
      <c r="T463" s="132"/>
      <c r="U463" s="132"/>
      <c r="V463" s="132"/>
      <c r="W463" s="132"/>
      <c r="X463" s="132"/>
      <c r="Y463" s="132"/>
      <c r="Z463" s="132"/>
      <c r="AA463" s="43"/>
      <c r="AB463" s="43"/>
    </row>
    <row r="464" spans="1:28" ht="12.75" customHeight="1">
      <c r="A464" s="230" t="s">
        <v>1612</v>
      </c>
      <c r="B464" s="47" t="s">
        <v>771</v>
      </c>
      <c r="C464" s="47"/>
      <c r="D464" s="95">
        <v>0</v>
      </c>
      <c r="E464" s="95" t="s">
        <v>34</v>
      </c>
      <c r="F464" s="95" t="s">
        <v>34</v>
      </c>
      <c r="G464" s="96" t="s">
        <v>1613</v>
      </c>
      <c r="H464" s="95" t="s">
        <v>34</v>
      </c>
      <c r="I464" s="95" t="s">
        <v>44</v>
      </c>
      <c r="J464" s="96" t="s">
        <v>1614</v>
      </c>
      <c r="K464" s="47"/>
      <c r="L464" s="82"/>
      <c r="M464" s="82"/>
      <c r="N464" s="82"/>
      <c r="O464" s="82"/>
      <c r="P464" s="82"/>
      <c r="Q464" s="82"/>
      <c r="R464" s="82"/>
      <c r="S464" s="82"/>
      <c r="T464" s="82"/>
      <c r="U464" s="82"/>
      <c r="V464" s="82"/>
      <c r="W464" s="82"/>
      <c r="X464" s="82"/>
      <c r="Y464" s="82"/>
      <c r="Z464" s="82"/>
    </row>
    <row r="465" spans="1:28" ht="12.75" customHeight="1">
      <c r="A465" s="187" t="s">
        <v>1612</v>
      </c>
      <c r="B465" s="47" t="s">
        <v>780</v>
      </c>
      <c r="C465" s="47"/>
      <c r="D465" s="95">
        <v>0</v>
      </c>
      <c r="E465" s="95" t="s">
        <v>34</v>
      </c>
      <c r="F465" s="95" t="s">
        <v>34</v>
      </c>
      <c r="G465" s="96" t="s">
        <v>1616</v>
      </c>
      <c r="H465" s="95" t="s">
        <v>34</v>
      </c>
      <c r="I465" s="95" t="s">
        <v>44</v>
      </c>
      <c r="J465" s="96" t="s">
        <v>1614</v>
      </c>
      <c r="K465" s="47"/>
      <c r="L465" s="82"/>
      <c r="M465" s="82"/>
      <c r="N465" s="82"/>
      <c r="O465" s="82"/>
      <c r="P465" s="82"/>
      <c r="Q465" s="82"/>
      <c r="R465" s="82"/>
      <c r="S465" s="82"/>
      <c r="T465" s="82"/>
      <c r="U465" s="82"/>
      <c r="V465" s="82"/>
      <c r="W465" s="82"/>
      <c r="X465" s="82"/>
      <c r="Y465" s="82"/>
      <c r="Z465" s="82"/>
    </row>
    <row r="466" spans="1:28" ht="12.75" customHeight="1">
      <c r="A466" s="187" t="s">
        <v>1612</v>
      </c>
      <c r="B466" s="47" t="s">
        <v>2315</v>
      </c>
      <c r="C466" s="47"/>
      <c r="D466" s="95">
        <v>0</v>
      </c>
      <c r="E466" s="95" t="s">
        <v>33</v>
      </c>
      <c r="F466" s="95" t="s">
        <v>33</v>
      </c>
      <c r="G466" s="47"/>
      <c r="H466" s="95" t="s">
        <v>34</v>
      </c>
      <c r="I466" s="95" t="s">
        <v>44</v>
      </c>
      <c r="J466" s="96" t="s">
        <v>1614</v>
      </c>
      <c r="K466" s="47"/>
      <c r="L466" s="82"/>
      <c r="M466" s="82"/>
      <c r="N466" s="82"/>
      <c r="O466" s="82"/>
      <c r="P466" s="82"/>
      <c r="Q466" s="82"/>
      <c r="R466" s="82"/>
      <c r="S466" s="82"/>
      <c r="T466" s="82"/>
      <c r="U466" s="82"/>
      <c r="V466" s="82"/>
      <c r="W466" s="82"/>
      <c r="X466" s="82"/>
      <c r="Y466" s="82"/>
      <c r="Z466" s="82"/>
    </row>
    <row r="467" spans="1:28" ht="12.75" customHeight="1">
      <c r="A467" s="187" t="s">
        <v>1612</v>
      </c>
      <c r="B467" s="47" t="s">
        <v>788</v>
      </c>
      <c r="C467" s="47"/>
      <c r="D467" s="95">
        <v>0</v>
      </c>
      <c r="E467" s="95" t="s">
        <v>34</v>
      </c>
      <c r="F467" s="95" t="s">
        <v>44</v>
      </c>
      <c r="G467" s="47" t="s">
        <v>1619</v>
      </c>
      <c r="H467" s="95" t="s">
        <v>34</v>
      </c>
      <c r="I467" s="95" t="s">
        <v>44</v>
      </c>
      <c r="J467" s="96" t="s">
        <v>1614</v>
      </c>
      <c r="K467" s="47"/>
      <c r="L467" s="82"/>
      <c r="M467" s="82"/>
      <c r="N467" s="82"/>
      <c r="O467" s="82"/>
      <c r="P467" s="82"/>
      <c r="Q467" s="82"/>
      <c r="R467" s="82"/>
      <c r="S467" s="82"/>
      <c r="T467" s="82"/>
      <c r="U467" s="82"/>
      <c r="V467" s="82"/>
      <c r="W467" s="82"/>
      <c r="X467" s="82"/>
      <c r="Y467" s="82"/>
      <c r="Z467" s="82"/>
    </row>
    <row r="468" spans="1:28" ht="12.75" customHeight="1">
      <c r="A468" s="187" t="s">
        <v>1612</v>
      </c>
      <c r="B468" s="47" t="s">
        <v>793</v>
      </c>
      <c r="C468" s="47"/>
      <c r="D468" s="95">
        <v>0</v>
      </c>
      <c r="E468" s="95" t="s">
        <v>33</v>
      </c>
      <c r="F468" s="95" t="s">
        <v>33</v>
      </c>
      <c r="G468" s="47"/>
      <c r="H468" s="95" t="s">
        <v>34</v>
      </c>
      <c r="I468" s="95" t="s">
        <v>44</v>
      </c>
      <c r="J468" s="96" t="s">
        <v>1614</v>
      </c>
      <c r="K468" s="47"/>
      <c r="L468" s="82"/>
      <c r="M468" s="82"/>
      <c r="N468" s="82"/>
      <c r="O468" s="82"/>
      <c r="P468" s="82"/>
      <c r="Q468" s="82"/>
      <c r="R468" s="82"/>
      <c r="S468" s="82"/>
      <c r="T468" s="82"/>
      <c r="U468" s="82"/>
      <c r="V468" s="82"/>
      <c r="W468" s="82"/>
      <c r="X468" s="82"/>
      <c r="Y468" s="82"/>
      <c r="Z468" s="82"/>
    </row>
    <row r="469" spans="1:28" ht="12.75" customHeight="1">
      <c r="A469" s="187" t="s">
        <v>1612</v>
      </c>
      <c r="B469" s="47" t="s">
        <v>796</v>
      </c>
      <c r="C469" s="47"/>
      <c r="D469" s="95">
        <v>0</v>
      </c>
      <c r="E469" s="95" t="s">
        <v>33</v>
      </c>
      <c r="F469" s="95" t="s">
        <v>33</v>
      </c>
      <c r="G469" s="47"/>
      <c r="H469" s="95" t="s">
        <v>34</v>
      </c>
      <c r="I469" s="95" t="s">
        <v>44</v>
      </c>
      <c r="J469" s="96" t="s">
        <v>1614</v>
      </c>
      <c r="K469" s="47"/>
      <c r="L469" s="82"/>
      <c r="M469" s="82"/>
      <c r="N469" s="82"/>
      <c r="O469" s="82"/>
      <c r="P469" s="82"/>
      <c r="Q469" s="82"/>
      <c r="R469" s="82"/>
      <c r="S469" s="82"/>
      <c r="T469" s="82"/>
      <c r="U469" s="82"/>
      <c r="V469" s="82"/>
      <c r="W469" s="82"/>
      <c r="X469" s="82"/>
      <c r="Y469" s="82"/>
      <c r="Z469" s="82"/>
    </row>
    <row r="470" spans="1:28" ht="12.75" customHeight="1">
      <c r="A470" s="187" t="s">
        <v>1612</v>
      </c>
      <c r="B470" s="194" t="s">
        <v>446</v>
      </c>
      <c r="C470" s="47"/>
      <c r="D470" s="95">
        <v>0</v>
      </c>
      <c r="E470" s="95" t="s">
        <v>33</v>
      </c>
      <c r="F470" s="95" t="s">
        <v>33</v>
      </c>
      <c r="G470" s="47"/>
      <c r="H470" s="95" t="s">
        <v>34</v>
      </c>
      <c r="I470" s="95" t="s">
        <v>44</v>
      </c>
      <c r="J470" s="96" t="s">
        <v>1614</v>
      </c>
      <c r="K470" s="47"/>
      <c r="L470" s="82"/>
      <c r="M470" s="82"/>
      <c r="N470" s="82"/>
      <c r="O470" s="82"/>
      <c r="P470" s="82"/>
      <c r="Q470" s="82"/>
      <c r="R470" s="82"/>
      <c r="S470" s="82"/>
      <c r="T470" s="82"/>
      <c r="U470" s="82"/>
      <c r="V470" s="82"/>
      <c r="W470" s="82"/>
      <c r="X470" s="82"/>
      <c r="Y470" s="82"/>
      <c r="Z470" s="82"/>
    </row>
    <row r="471" spans="1:28" ht="12.75" customHeight="1">
      <c r="A471" s="187" t="s">
        <v>1612</v>
      </c>
      <c r="B471" s="47" t="s">
        <v>162</v>
      </c>
      <c r="C471" s="47"/>
      <c r="D471" s="95">
        <v>0</v>
      </c>
      <c r="E471" s="95" t="s">
        <v>34</v>
      </c>
      <c r="F471" s="95" t="s">
        <v>44</v>
      </c>
      <c r="G471" s="47" t="s">
        <v>229</v>
      </c>
      <c r="H471" s="95" t="s">
        <v>34</v>
      </c>
      <c r="I471" s="95" t="s">
        <v>44</v>
      </c>
      <c r="J471" s="96" t="s">
        <v>1614</v>
      </c>
      <c r="K471" s="47"/>
      <c r="L471" s="82"/>
      <c r="M471" s="82"/>
      <c r="N471" s="82"/>
      <c r="O471" s="82"/>
      <c r="P471" s="82"/>
      <c r="Q471" s="82"/>
      <c r="R471" s="82"/>
      <c r="S471" s="82"/>
      <c r="T471" s="82"/>
      <c r="U471" s="82"/>
      <c r="V471" s="82"/>
      <c r="W471" s="82"/>
      <c r="X471" s="82"/>
      <c r="Y471" s="82"/>
      <c r="Z471" s="82"/>
    </row>
    <row r="472" spans="1:28" ht="12.75" customHeight="1">
      <c r="A472" s="187" t="s">
        <v>1612</v>
      </c>
      <c r="B472" s="47" t="s">
        <v>235</v>
      </c>
      <c r="C472" s="47"/>
      <c r="D472" s="95">
        <v>0</v>
      </c>
      <c r="E472" s="95" t="s">
        <v>34</v>
      </c>
      <c r="F472" s="95" t="s">
        <v>34</v>
      </c>
      <c r="G472" s="47" t="s">
        <v>229</v>
      </c>
      <c r="H472" s="95" t="s">
        <v>34</v>
      </c>
      <c r="I472" s="95" t="s">
        <v>44</v>
      </c>
      <c r="J472" s="96" t="s">
        <v>1614</v>
      </c>
      <c r="K472" s="47"/>
      <c r="L472" s="82"/>
      <c r="M472" s="82"/>
      <c r="N472" s="82"/>
      <c r="O472" s="82"/>
      <c r="P472" s="82"/>
      <c r="Q472" s="82"/>
      <c r="R472" s="82"/>
      <c r="S472" s="82"/>
      <c r="T472" s="82"/>
      <c r="U472" s="82"/>
      <c r="V472" s="82"/>
      <c r="W472" s="82"/>
      <c r="X472" s="82"/>
      <c r="Y472" s="82"/>
      <c r="Z472" s="82"/>
    </row>
    <row r="473" spans="1:28" ht="12.75" customHeight="1">
      <c r="A473" s="187" t="s">
        <v>1612</v>
      </c>
      <c r="B473" s="47" t="s">
        <v>374</v>
      </c>
      <c r="C473" s="47"/>
      <c r="D473" s="95">
        <v>0</v>
      </c>
      <c r="E473" s="95" t="s">
        <v>34</v>
      </c>
      <c r="F473" s="95" t="s">
        <v>44</v>
      </c>
      <c r="G473" s="47" t="s">
        <v>229</v>
      </c>
      <c r="H473" s="95" t="s">
        <v>34</v>
      </c>
      <c r="I473" s="95" t="s">
        <v>44</v>
      </c>
      <c r="J473" s="96" t="s">
        <v>1614</v>
      </c>
      <c r="K473" s="47"/>
      <c r="L473" s="82"/>
      <c r="M473" s="82"/>
      <c r="N473" s="82"/>
      <c r="O473" s="82"/>
      <c r="P473" s="82"/>
      <c r="Q473" s="82"/>
      <c r="R473" s="82"/>
      <c r="S473" s="82"/>
      <c r="T473" s="82"/>
      <c r="U473" s="82"/>
      <c r="V473" s="82"/>
      <c r="W473" s="82"/>
      <c r="X473" s="82"/>
      <c r="Y473" s="82"/>
      <c r="Z473" s="82"/>
    </row>
    <row r="474" spans="1:28" ht="12.75" customHeight="1">
      <c r="A474" s="187" t="s">
        <v>1612</v>
      </c>
      <c r="B474" s="47" t="s">
        <v>149</v>
      </c>
      <c r="C474" s="47"/>
      <c r="D474" s="95">
        <v>0</v>
      </c>
      <c r="E474" s="95" t="s">
        <v>34</v>
      </c>
      <c r="F474" s="95" t="s">
        <v>44</v>
      </c>
      <c r="G474" s="47" t="s">
        <v>229</v>
      </c>
      <c r="H474" s="95" t="s">
        <v>34</v>
      </c>
      <c r="I474" s="95" t="s">
        <v>44</v>
      </c>
      <c r="J474" s="96" t="s">
        <v>1614</v>
      </c>
      <c r="K474" s="47"/>
      <c r="L474" s="82"/>
      <c r="M474" s="82"/>
      <c r="N474" s="82"/>
      <c r="O474" s="82"/>
      <c r="P474" s="82"/>
      <c r="Q474" s="82"/>
      <c r="R474" s="82"/>
      <c r="S474" s="82"/>
      <c r="T474" s="82"/>
      <c r="U474" s="82"/>
      <c r="V474" s="82"/>
      <c r="W474" s="82"/>
      <c r="X474" s="82"/>
      <c r="Y474" s="82"/>
      <c r="Z474" s="82"/>
    </row>
    <row r="475" spans="1:28" ht="12.75" customHeight="1">
      <c r="A475" s="187" t="s">
        <v>1612</v>
      </c>
      <c r="B475" s="47" t="s">
        <v>814</v>
      </c>
      <c r="C475" s="47"/>
      <c r="D475" s="95">
        <v>0</v>
      </c>
      <c r="E475" s="95" t="s">
        <v>34</v>
      </c>
      <c r="F475" s="95" t="s">
        <v>33</v>
      </c>
      <c r="G475" s="47" t="s">
        <v>1522</v>
      </c>
      <c r="H475" s="95" t="s">
        <v>34</v>
      </c>
      <c r="I475" s="95" t="s">
        <v>44</v>
      </c>
      <c r="J475" s="96" t="s">
        <v>1614</v>
      </c>
      <c r="K475" s="47"/>
      <c r="L475" s="82"/>
      <c r="M475" s="82"/>
      <c r="N475" s="82"/>
      <c r="O475" s="82"/>
      <c r="P475" s="82"/>
      <c r="Q475" s="82"/>
      <c r="R475" s="82"/>
      <c r="S475" s="82"/>
      <c r="T475" s="82"/>
      <c r="U475" s="82"/>
      <c r="V475" s="82"/>
      <c r="W475" s="82"/>
      <c r="X475" s="82"/>
      <c r="Y475" s="82"/>
      <c r="Z475" s="82"/>
    </row>
    <row r="476" spans="1:28" ht="12.75" customHeight="1">
      <c r="A476" s="187" t="s">
        <v>1612</v>
      </c>
      <c r="B476" s="47" t="s">
        <v>817</v>
      </c>
      <c r="C476" s="47"/>
      <c r="D476" s="95">
        <v>0</v>
      </c>
      <c r="E476" s="95" t="s">
        <v>33</v>
      </c>
      <c r="F476" s="95" t="s">
        <v>33</v>
      </c>
      <c r="G476" s="47"/>
      <c r="H476" s="95" t="s">
        <v>34</v>
      </c>
      <c r="I476" s="95" t="s">
        <v>44</v>
      </c>
      <c r="J476" s="96" t="s">
        <v>1614</v>
      </c>
      <c r="K476" s="47"/>
      <c r="L476" s="82"/>
      <c r="M476" s="82"/>
      <c r="N476" s="82"/>
      <c r="O476" s="82"/>
      <c r="P476" s="82"/>
      <c r="Q476" s="82"/>
      <c r="R476" s="82"/>
      <c r="S476" s="82"/>
      <c r="T476" s="82"/>
      <c r="U476" s="82"/>
      <c r="V476" s="82"/>
      <c r="W476" s="82"/>
      <c r="X476" s="82"/>
      <c r="Y476" s="82"/>
      <c r="Z476" s="82"/>
    </row>
    <row r="477" spans="1:28" ht="12.75" customHeight="1">
      <c r="A477" s="187" t="s">
        <v>1612</v>
      </c>
      <c r="B477" s="47" t="s">
        <v>818</v>
      </c>
      <c r="C477" s="47"/>
      <c r="D477" s="95">
        <v>0</v>
      </c>
      <c r="E477" s="95" t="s">
        <v>34</v>
      </c>
      <c r="F477" s="95" t="s">
        <v>34</v>
      </c>
      <c r="G477" s="96" t="s">
        <v>1625</v>
      </c>
      <c r="H477" s="95" t="s">
        <v>34</v>
      </c>
      <c r="I477" s="95" t="s">
        <v>44</v>
      </c>
      <c r="J477" s="96" t="s">
        <v>1614</v>
      </c>
      <c r="K477" s="47"/>
      <c r="L477" s="82"/>
      <c r="M477" s="82"/>
      <c r="N477" s="82"/>
      <c r="O477" s="82"/>
      <c r="P477" s="82"/>
      <c r="Q477" s="82"/>
      <c r="R477" s="82"/>
      <c r="S477" s="82"/>
      <c r="T477" s="82"/>
      <c r="U477" s="82"/>
      <c r="V477" s="82"/>
      <c r="W477" s="82"/>
      <c r="X477" s="82"/>
      <c r="Y477" s="82"/>
      <c r="Z477" s="82"/>
    </row>
    <row r="478" spans="1:28" ht="12.75" customHeight="1">
      <c r="A478" s="187" t="s">
        <v>1612</v>
      </c>
      <c r="B478" s="47" t="s">
        <v>821</v>
      </c>
      <c r="C478" s="47"/>
      <c r="D478" s="95">
        <v>0</v>
      </c>
      <c r="E478" s="95" t="s">
        <v>34</v>
      </c>
      <c r="F478" s="95" t="s">
        <v>34</v>
      </c>
      <c r="G478" s="47" t="s">
        <v>229</v>
      </c>
      <c r="H478" s="95" t="s">
        <v>34</v>
      </c>
      <c r="I478" s="95" t="s">
        <v>44</v>
      </c>
      <c r="J478" s="96" t="s">
        <v>1614</v>
      </c>
      <c r="K478" s="47"/>
      <c r="L478" s="82"/>
      <c r="M478" s="82"/>
      <c r="N478" s="82"/>
      <c r="O478" s="82"/>
      <c r="P478" s="82"/>
      <c r="Q478" s="82"/>
      <c r="R478" s="82"/>
      <c r="S478" s="82"/>
      <c r="T478" s="82"/>
      <c r="U478" s="82"/>
      <c r="V478" s="82"/>
      <c r="W478" s="82"/>
      <c r="X478" s="82"/>
      <c r="Y478" s="82"/>
      <c r="Z478" s="82"/>
    </row>
    <row r="479" spans="1:28" ht="12.75" customHeight="1">
      <c r="A479" s="187" t="s">
        <v>1612</v>
      </c>
      <c r="B479" s="108" t="s">
        <v>825</v>
      </c>
      <c r="C479" s="108"/>
      <c r="D479" s="110">
        <v>0</v>
      </c>
      <c r="E479" s="110" t="s">
        <v>33</v>
      </c>
      <c r="F479" s="110" t="s">
        <v>33</v>
      </c>
      <c r="G479" s="108"/>
      <c r="H479" s="95" t="s">
        <v>34</v>
      </c>
      <c r="I479" s="95" t="s">
        <v>44</v>
      </c>
      <c r="J479" s="102" t="s">
        <v>1614</v>
      </c>
      <c r="K479" s="108"/>
      <c r="L479" s="109"/>
      <c r="M479" s="109"/>
      <c r="N479" s="109"/>
      <c r="O479" s="109"/>
      <c r="P479" s="109"/>
      <c r="Q479" s="109"/>
      <c r="R479" s="109"/>
      <c r="S479" s="109"/>
      <c r="T479" s="109"/>
      <c r="U479" s="109"/>
      <c r="V479" s="109"/>
      <c r="W479" s="109"/>
      <c r="X479" s="109"/>
      <c r="Y479" s="109"/>
      <c r="Z479" s="109"/>
      <c r="AA479" s="24"/>
      <c r="AB479" s="24"/>
    </row>
    <row r="480" spans="1:28" ht="12.75" customHeight="1">
      <c r="A480" s="230" t="s">
        <v>1031</v>
      </c>
      <c r="B480" s="133" t="s">
        <v>771</v>
      </c>
      <c r="C480" s="134"/>
      <c r="D480" s="135">
        <v>0</v>
      </c>
      <c r="E480" s="105" t="s">
        <v>34</v>
      </c>
      <c r="F480" s="105" t="s">
        <v>34</v>
      </c>
      <c r="G480" s="106" t="s">
        <v>1628</v>
      </c>
      <c r="H480" s="105" t="s">
        <v>34</v>
      </c>
      <c r="I480" s="105" t="s">
        <v>34</v>
      </c>
      <c r="J480" s="47" t="s">
        <v>1629</v>
      </c>
      <c r="K480" s="103"/>
      <c r="L480" s="104"/>
      <c r="M480" s="104"/>
      <c r="N480" s="104"/>
      <c r="O480" s="104"/>
      <c r="P480" s="104"/>
      <c r="Q480" s="104"/>
      <c r="R480" s="104"/>
      <c r="S480" s="104"/>
      <c r="T480" s="104"/>
      <c r="U480" s="104"/>
      <c r="V480" s="104"/>
      <c r="W480" s="104"/>
      <c r="X480" s="104"/>
      <c r="Y480" s="104"/>
      <c r="Z480" s="104"/>
      <c r="AA480" s="23"/>
      <c r="AB480" s="23"/>
    </row>
    <row r="481" spans="1:28" ht="12.75" customHeight="1">
      <c r="A481" s="187" t="s">
        <v>1031</v>
      </c>
      <c r="B481" s="136" t="s">
        <v>780</v>
      </c>
      <c r="C481" s="94"/>
      <c r="D481" s="111">
        <v>0</v>
      </c>
      <c r="E481" s="95" t="s">
        <v>34</v>
      </c>
      <c r="F481" s="95" t="s">
        <v>34</v>
      </c>
      <c r="G481" s="47" t="s">
        <v>1630</v>
      </c>
      <c r="H481" s="95" t="s">
        <v>34</v>
      </c>
      <c r="I481" s="95" t="s">
        <v>34</v>
      </c>
      <c r="J481" s="47" t="s">
        <v>1629</v>
      </c>
      <c r="K481" s="47"/>
      <c r="L481" s="82"/>
      <c r="M481" s="82"/>
      <c r="N481" s="82"/>
      <c r="O481" s="82"/>
      <c r="P481" s="82"/>
      <c r="Q481" s="82"/>
      <c r="R481" s="82"/>
      <c r="S481" s="82"/>
      <c r="T481" s="82"/>
      <c r="U481" s="82"/>
      <c r="V481" s="82"/>
      <c r="W481" s="82"/>
      <c r="X481" s="82"/>
      <c r="Y481" s="82"/>
      <c r="Z481" s="82"/>
    </row>
    <row r="482" spans="1:28" ht="12.75" customHeight="1">
      <c r="A482" s="187" t="s">
        <v>1031</v>
      </c>
      <c r="B482" s="120" t="s">
        <v>2315</v>
      </c>
      <c r="C482" s="94"/>
      <c r="D482" s="111">
        <v>0</v>
      </c>
      <c r="E482" s="95" t="s">
        <v>34</v>
      </c>
      <c r="F482" s="95" t="s">
        <v>34</v>
      </c>
      <c r="G482" s="47" t="s">
        <v>1631</v>
      </c>
      <c r="H482" s="95" t="s">
        <v>34</v>
      </c>
      <c r="I482" s="95" t="s">
        <v>34</v>
      </c>
      <c r="J482" s="47" t="s">
        <v>1629</v>
      </c>
      <c r="K482" s="47"/>
      <c r="L482" s="82"/>
      <c r="M482" s="82"/>
      <c r="N482" s="82"/>
      <c r="O482" s="82"/>
      <c r="P482" s="82"/>
      <c r="Q482" s="82"/>
      <c r="R482" s="82"/>
      <c r="S482" s="82"/>
      <c r="T482" s="82"/>
      <c r="U482" s="82"/>
      <c r="V482" s="82"/>
      <c r="W482" s="82"/>
      <c r="X482" s="82"/>
      <c r="Y482" s="82"/>
      <c r="Z482" s="82"/>
    </row>
    <row r="483" spans="1:28" ht="12.75" customHeight="1">
      <c r="A483" s="187" t="s">
        <v>1031</v>
      </c>
      <c r="B483" s="120" t="s">
        <v>788</v>
      </c>
      <c r="C483" s="94"/>
      <c r="D483" s="111">
        <v>0</v>
      </c>
      <c r="E483" s="95" t="s">
        <v>33</v>
      </c>
      <c r="F483" s="95" t="s">
        <v>33</v>
      </c>
      <c r="G483" s="47"/>
      <c r="H483" s="95" t="s">
        <v>34</v>
      </c>
      <c r="I483" s="95" t="s">
        <v>34</v>
      </c>
      <c r="J483" s="47" t="s">
        <v>1629</v>
      </c>
      <c r="K483" s="47"/>
      <c r="L483" s="82"/>
      <c r="M483" s="82"/>
      <c r="N483" s="82"/>
      <c r="O483" s="82"/>
      <c r="P483" s="82"/>
      <c r="Q483" s="82"/>
      <c r="R483" s="82"/>
      <c r="S483" s="82"/>
      <c r="T483" s="82"/>
      <c r="U483" s="82"/>
      <c r="V483" s="82"/>
      <c r="W483" s="82"/>
      <c r="X483" s="82"/>
      <c r="Y483" s="82"/>
      <c r="Z483" s="82"/>
    </row>
    <row r="484" spans="1:28" ht="12.75" customHeight="1">
      <c r="A484" s="187" t="s">
        <v>1031</v>
      </c>
      <c r="B484" s="120" t="s">
        <v>793</v>
      </c>
      <c r="C484" s="94"/>
      <c r="D484" s="111">
        <v>0</v>
      </c>
      <c r="E484" s="95" t="s">
        <v>33</v>
      </c>
      <c r="F484" s="95" t="s">
        <v>33</v>
      </c>
      <c r="G484" s="47"/>
      <c r="H484" s="95" t="s">
        <v>34</v>
      </c>
      <c r="I484" s="95" t="s">
        <v>34</v>
      </c>
      <c r="J484" s="47" t="s">
        <v>1629</v>
      </c>
      <c r="K484" s="47"/>
      <c r="L484" s="82"/>
      <c r="M484" s="82"/>
      <c r="N484" s="82"/>
      <c r="O484" s="82"/>
      <c r="P484" s="82"/>
      <c r="Q484" s="82"/>
      <c r="R484" s="82"/>
      <c r="S484" s="82"/>
      <c r="T484" s="82"/>
      <c r="U484" s="82"/>
      <c r="V484" s="82"/>
      <c r="W484" s="82"/>
      <c r="X484" s="82"/>
      <c r="Y484" s="82"/>
      <c r="Z484" s="82"/>
    </row>
    <row r="485" spans="1:28" ht="12.75" customHeight="1">
      <c r="A485" s="187" t="s">
        <v>1031</v>
      </c>
      <c r="B485" s="120" t="s">
        <v>796</v>
      </c>
      <c r="C485" s="94"/>
      <c r="D485" s="111">
        <v>0</v>
      </c>
      <c r="E485" s="95" t="s">
        <v>34</v>
      </c>
      <c r="F485" s="95" t="s">
        <v>34</v>
      </c>
      <c r="G485" s="47" t="s">
        <v>1632</v>
      </c>
      <c r="H485" s="95" t="s">
        <v>34</v>
      </c>
      <c r="I485" s="95" t="s">
        <v>34</v>
      </c>
      <c r="J485" s="47" t="s">
        <v>1629</v>
      </c>
      <c r="K485" s="47" t="s">
        <v>1633</v>
      </c>
      <c r="L485" s="82"/>
      <c r="M485" s="82"/>
      <c r="N485" s="82"/>
      <c r="O485" s="82"/>
      <c r="P485" s="82"/>
      <c r="Q485" s="82"/>
      <c r="R485" s="82"/>
      <c r="S485" s="82"/>
      <c r="T485" s="82"/>
      <c r="U485" s="82"/>
      <c r="V485" s="82"/>
      <c r="W485" s="82"/>
      <c r="X485" s="82"/>
      <c r="Y485" s="82"/>
      <c r="Z485" s="82"/>
    </row>
    <row r="486" spans="1:28" ht="12.75" customHeight="1">
      <c r="A486" s="187" t="s">
        <v>1031</v>
      </c>
      <c r="B486" s="194" t="s">
        <v>446</v>
      </c>
      <c r="C486" s="94"/>
      <c r="D486" s="111">
        <v>0</v>
      </c>
      <c r="E486" s="95" t="s">
        <v>34</v>
      </c>
      <c r="F486" s="95" t="s">
        <v>33</v>
      </c>
      <c r="G486" s="96" t="s">
        <v>1634</v>
      </c>
      <c r="H486" s="95" t="s">
        <v>34</v>
      </c>
      <c r="I486" s="95" t="s">
        <v>34</v>
      </c>
      <c r="J486" s="47" t="s">
        <v>1629</v>
      </c>
      <c r="K486" s="47"/>
      <c r="L486" s="82"/>
      <c r="M486" s="82"/>
      <c r="N486" s="82"/>
      <c r="O486" s="82"/>
      <c r="P486" s="82"/>
      <c r="Q486" s="82"/>
      <c r="R486" s="82"/>
      <c r="S486" s="82"/>
      <c r="T486" s="82"/>
      <c r="U486" s="82"/>
      <c r="V486" s="82"/>
      <c r="W486" s="82"/>
      <c r="X486" s="82"/>
      <c r="Y486" s="82"/>
      <c r="Z486" s="82"/>
    </row>
    <row r="487" spans="1:28" ht="12.75" customHeight="1">
      <c r="A487" s="187" t="s">
        <v>1031</v>
      </c>
      <c r="B487" s="120" t="s">
        <v>162</v>
      </c>
      <c r="C487" s="94"/>
      <c r="D487" s="111">
        <v>0</v>
      </c>
      <c r="E487" s="95" t="s">
        <v>34</v>
      </c>
      <c r="F487" s="95" t="s">
        <v>34</v>
      </c>
      <c r="G487" s="96" t="s">
        <v>1635</v>
      </c>
      <c r="H487" s="95" t="s">
        <v>34</v>
      </c>
      <c r="I487" s="95" t="s">
        <v>34</v>
      </c>
      <c r="J487" s="47" t="s">
        <v>1629</v>
      </c>
      <c r="K487" s="47"/>
      <c r="L487" s="82"/>
      <c r="M487" s="82"/>
      <c r="N487" s="82"/>
      <c r="O487" s="82"/>
      <c r="P487" s="82"/>
      <c r="Q487" s="82"/>
      <c r="R487" s="82"/>
      <c r="S487" s="82"/>
      <c r="T487" s="82"/>
      <c r="U487" s="82"/>
      <c r="V487" s="82"/>
      <c r="W487" s="82"/>
      <c r="X487" s="82"/>
      <c r="Y487" s="82"/>
      <c r="Z487" s="82"/>
    </row>
    <row r="488" spans="1:28" ht="12.75" customHeight="1">
      <c r="A488" s="187" t="s">
        <v>1031</v>
      </c>
      <c r="B488" s="120" t="s">
        <v>235</v>
      </c>
      <c r="C488" s="94"/>
      <c r="D488" s="111">
        <v>0</v>
      </c>
      <c r="E488" s="95" t="s">
        <v>34</v>
      </c>
      <c r="F488" s="95" t="s">
        <v>34</v>
      </c>
      <c r="G488" s="47" t="s">
        <v>229</v>
      </c>
      <c r="H488" s="95" t="s">
        <v>34</v>
      </c>
      <c r="I488" s="95" t="s">
        <v>34</v>
      </c>
      <c r="J488" s="47" t="s">
        <v>1629</v>
      </c>
      <c r="K488" s="47"/>
      <c r="L488" s="82"/>
      <c r="M488" s="82"/>
      <c r="N488" s="82"/>
      <c r="O488" s="82"/>
      <c r="P488" s="82"/>
      <c r="Q488" s="82"/>
      <c r="R488" s="82"/>
      <c r="S488" s="82"/>
      <c r="T488" s="82"/>
      <c r="U488" s="82"/>
      <c r="V488" s="82"/>
      <c r="W488" s="82"/>
      <c r="X488" s="82"/>
      <c r="Y488" s="82"/>
      <c r="Z488" s="82"/>
    </row>
    <row r="489" spans="1:28" ht="12.75" customHeight="1">
      <c r="A489" s="187" t="s">
        <v>1031</v>
      </c>
      <c r="B489" s="120" t="s">
        <v>374</v>
      </c>
      <c r="C489" s="94"/>
      <c r="D489" s="111">
        <v>0</v>
      </c>
      <c r="E489" s="95" t="s">
        <v>34</v>
      </c>
      <c r="F489" s="95" t="s">
        <v>34</v>
      </c>
      <c r="G489" s="47" t="s">
        <v>229</v>
      </c>
      <c r="H489" s="95" t="s">
        <v>34</v>
      </c>
      <c r="I489" s="95" t="s">
        <v>34</v>
      </c>
      <c r="J489" s="47" t="s">
        <v>1629</v>
      </c>
      <c r="K489" s="47"/>
      <c r="L489" s="82"/>
      <c r="M489" s="82"/>
      <c r="N489" s="82"/>
      <c r="O489" s="82"/>
      <c r="P489" s="82"/>
      <c r="Q489" s="82"/>
      <c r="R489" s="82"/>
      <c r="S489" s="82"/>
      <c r="T489" s="82"/>
      <c r="U489" s="82"/>
      <c r="V489" s="82"/>
      <c r="W489" s="82"/>
      <c r="X489" s="82"/>
      <c r="Y489" s="82"/>
      <c r="Z489" s="82"/>
    </row>
    <row r="490" spans="1:28" ht="12.75" customHeight="1">
      <c r="A490" s="187" t="s">
        <v>1031</v>
      </c>
      <c r="B490" s="120" t="s">
        <v>149</v>
      </c>
      <c r="C490" s="94"/>
      <c r="D490" s="111">
        <v>0</v>
      </c>
      <c r="E490" s="95" t="s">
        <v>34</v>
      </c>
      <c r="F490" s="95" t="s">
        <v>34</v>
      </c>
      <c r="G490" s="96" t="s">
        <v>1636</v>
      </c>
      <c r="H490" s="95" t="s">
        <v>34</v>
      </c>
      <c r="I490" s="95" t="s">
        <v>34</v>
      </c>
      <c r="J490" s="47" t="s">
        <v>1629</v>
      </c>
      <c r="K490" s="47"/>
      <c r="L490" s="82"/>
      <c r="M490" s="82"/>
      <c r="N490" s="82"/>
      <c r="O490" s="82"/>
      <c r="P490" s="82"/>
      <c r="Q490" s="82"/>
      <c r="R490" s="82"/>
      <c r="S490" s="82"/>
      <c r="T490" s="82"/>
      <c r="U490" s="82"/>
      <c r="V490" s="82"/>
      <c r="W490" s="82"/>
      <c r="X490" s="82"/>
      <c r="Y490" s="82"/>
      <c r="Z490" s="82"/>
    </row>
    <row r="491" spans="1:28" ht="12.75" customHeight="1">
      <c r="A491" s="187" t="s">
        <v>1031</v>
      </c>
      <c r="B491" s="120" t="s">
        <v>814</v>
      </c>
      <c r="C491" s="94"/>
      <c r="D491" s="111">
        <v>0</v>
      </c>
      <c r="E491" s="95" t="s">
        <v>33</v>
      </c>
      <c r="F491" s="95" t="s">
        <v>33</v>
      </c>
      <c r="G491" s="47"/>
      <c r="H491" s="95" t="s">
        <v>34</v>
      </c>
      <c r="I491" s="95" t="s">
        <v>34</v>
      </c>
      <c r="J491" s="47" t="s">
        <v>1629</v>
      </c>
      <c r="K491" s="47"/>
      <c r="L491" s="82"/>
      <c r="M491" s="82"/>
      <c r="N491" s="82"/>
      <c r="O491" s="82"/>
      <c r="P491" s="82"/>
      <c r="Q491" s="82"/>
      <c r="R491" s="82"/>
      <c r="S491" s="82"/>
      <c r="T491" s="82"/>
      <c r="U491" s="82"/>
      <c r="V491" s="82"/>
      <c r="W491" s="82"/>
      <c r="X491" s="82"/>
      <c r="Y491" s="82"/>
      <c r="Z491" s="82"/>
    </row>
    <row r="492" spans="1:28" ht="12.75" customHeight="1">
      <c r="A492" s="187" t="s">
        <v>1031</v>
      </c>
      <c r="B492" s="120" t="s">
        <v>817</v>
      </c>
      <c r="C492" s="94"/>
      <c r="D492" s="111">
        <v>0</v>
      </c>
      <c r="E492" s="95" t="s">
        <v>33</v>
      </c>
      <c r="F492" s="95" t="s">
        <v>33</v>
      </c>
      <c r="G492" s="47"/>
      <c r="H492" s="95" t="s">
        <v>34</v>
      </c>
      <c r="I492" s="95" t="s">
        <v>34</v>
      </c>
      <c r="J492" s="47" t="s">
        <v>1629</v>
      </c>
      <c r="K492" s="47"/>
      <c r="L492" s="82"/>
      <c r="M492" s="82"/>
      <c r="N492" s="82"/>
      <c r="O492" s="82"/>
      <c r="P492" s="82"/>
      <c r="Q492" s="82"/>
      <c r="R492" s="82"/>
      <c r="S492" s="82"/>
      <c r="T492" s="82"/>
      <c r="U492" s="82"/>
      <c r="V492" s="82"/>
      <c r="W492" s="82"/>
      <c r="X492" s="82"/>
      <c r="Y492" s="82"/>
      <c r="Z492" s="82"/>
    </row>
    <row r="493" spans="1:28" ht="12.75" customHeight="1">
      <c r="A493" s="187" t="s">
        <v>1031</v>
      </c>
      <c r="B493" s="120" t="s">
        <v>818</v>
      </c>
      <c r="C493" s="94"/>
      <c r="D493" s="111">
        <v>0</v>
      </c>
      <c r="E493" s="95" t="s">
        <v>34</v>
      </c>
      <c r="F493" s="95" t="s">
        <v>34</v>
      </c>
      <c r="G493" s="47" t="s">
        <v>1637</v>
      </c>
      <c r="H493" s="95" t="s">
        <v>34</v>
      </c>
      <c r="I493" s="95" t="s">
        <v>34</v>
      </c>
      <c r="J493" s="47" t="s">
        <v>1629</v>
      </c>
      <c r="K493" s="47"/>
      <c r="L493" s="82"/>
      <c r="M493" s="82"/>
      <c r="N493" s="82"/>
      <c r="O493" s="82"/>
      <c r="P493" s="82"/>
      <c r="Q493" s="82"/>
      <c r="R493" s="82"/>
      <c r="S493" s="82"/>
      <c r="T493" s="82"/>
      <c r="U493" s="82"/>
      <c r="V493" s="82"/>
      <c r="W493" s="82"/>
      <c r="X493" s="82"/>
      <c r="Y493" s="82"/>
      <c r="Z493" s="82"/>
    </row>
    <row r="494" spans="1:28" ht="12.75" customHeight="1">
      <c r="A494" s="187" t="s">
        <v>1031</v>
      </c>
      <c r="B494" s="120" t="s">
        <v>821</v>
      </c>
      <c r="C494" s="94"/>
      <c r="D494" s="111">
        <v>0</v>
      </c>
      <c r="E494" s="95" t="s">
        <v>34</v>
      </c>
      <c r="F494" s="95" t="s">
        <v>34</v>
      </c>
      <c r="G494" s="47" t="s">
        <v>1638</v>
      </c>
      <c r="H494" s="95" t="s">
        <v>34</v>
      </c>
      <c r="I494" s="95" t="s">
        <v>34</v>
      </c>
      <c r="J494" s="47" t="s">
        <v>1629</v>
      </c>
      <c r="K494" s="47"/>
      <c r="L494" s="82"/>
      <c r="M494" s="82"/>
      <c r="N494" s="82"/>
      <c r="O494" s="82"/>
      <c r="P494" s="82"/>
      <c r="Q494" s="82"/>
      <c r="R494" s="82"/>
      <c r="S494" s="82"/>
      <c r="T494" s="82"/>
      <c r="U494" s="82"/>
      <c r="V494" s="82"/>
      <c r="W494" s="82"/>
      <c r="X494" s="82"/>
      <c r="Y494" s="82"/>
      <c r="Z494" s="82"/>
    </row>
    <row r="495" spans="1:28" ht="12.75" customHeight="1">
      <c r="A495" s="187" t="s">
        <v>1031</v>
      </c>
      <c r="B495" s="127" t="s">
        <v>825</v>
      </c>
      <c r="C495" s="113"/>
      <c r="D495" s="114">
        <v>0</v>
      </c>
      <c r="E495" s="110" t="s">
        <v>33</v>
      </c>
      <c r="F495" s="110" t="s">
        <v>33</v>
      </c>
      <c r="G495" s="108"/>
      <c r="H495" s="110" t="s">
        <v>34</v>
      </c>
      <c r="I495" s="110" t="s">
        <v>34</v>
      </c>
      <c r="J495" s="108" t="s">
        <v>1629</v>
      </c>
      <c r="K495" s="108"/>
      <c r="L495" s="109"/>
      <c r="M495" s="109"/>
      <c r="N495" s="109"/>
      <c r="O495" s="109"/>
      <c r="P495" s="109"/>
      <c r="Q495" s="109"/>
      <c r="R495" s="109"/>
      <c r="S495" s="109"/>
      <c r="T495" s="109"/>
      <c r="U495" s="109"/>
      <c r="V495" s="109"/>
      <c r="W495" s="109"/>
      <c r="X495" s="109"/>
      <c r="Y495" s="109"/>
      <c r="Z495" s="109"/>
      <c r="AA495" s="24"/>
      <c r="AB495" s="24"/>
    </row>
    <row r="496" spans="1:28" ht="12.75" customHeight="1">
      <c r="A496" s="230" t="s">
        <v>349</v>
      </c>
      <c r="B496" s="133" t="s">
        <v>771</v>
      </c>
      <c r="C496" s="94"/>
      <c r="D496" s="111">
        <v>0</v>
      </c>
      <c r="E496" s="95" t="s">
        <v>33</v>
      </c>
      <c r="F496" s="95" t="s">
        <v>33</v>
      </c>
      <c r="G496" s="47"/>
      <c r="H496" s="95" t="s">
        <v>34</v>
      </c>
      <c r="I496" s="95" t="s">
        <v>34</v>
      </c>
      <c r="J496" s="137" t="s">
        <v>1639</v>
      </c>
      <c r="K496" s="47"/>
      <c r="L496" s="82"/>
      <c r="M496" s="82"/>
      <c r="N496" s="82"/>
      <c r="O496" s="82"/>
      <c r="P496" s="82"/>
      <c r="Q496" s="82"/>
      <c r="R496" s="82"/>
      <c r="S496" s="82"/>
      <c r="T496" s="82"/>
      <c r="U496" s="82"/>
      <c r="V496" s="82"/>
      <c r="W496" s="82"/>
      <c r="X496" s="82"/>
      <c r="Y496" s="82"/>
      <c r="Z496" s="82"/>
    </row>
    <row r="497" spans="1:28" ht="12.75" customHeight="1">
      <c r="A497" s="148" t="s">
        <v>349</v>
      </c>
      <c r="B497" s="136" t="s">
        <v>780</v>
      </c>
      <c r="C497" s="94"/>
      <c r="D497" s="111">
        <v>0</v>
      </c>
      <c r="E497" s="95" t="s">
        <v>34</v>
      </c>
      <c r="F497" s="95" t="s">
        <v>34</v>
      </c>
      <c r="G497" s="120" t="s">
        <v>1640</v>
      </c>
      <c r="H497" s="95" t="s">
        <v>34</v>
      </c>
      <c r="I497" s="95" t="s">
        <v>34</v>
      </c>
      <c r="J497" s="118" t="s">
        <v>1639</v>
      </c>
      <c r="K497" s="47"/>
      <c r="L497" s="82"/>
      <c r="M497" s="82"/>
      <c r="N497" s="82"/>
      <c r="O497" s="82"/>
      <c r="P497" s="82"/>
      <c r="Q497" s="82"/>
      <c r="R497" s="82"/>
      <c r="S497" s="82"/>
      <c r="T497" s="82"/>
      <c r="U497" s="82"/>
      <c r="V497" s="82"/>
      <c r="W497" s="82"/>
      <c r="X497" s="82"/>
      <c r="Y497" s="82"/>
      <c r="Z497" s="82"/>
    </row>
    <row r="498" spans="1:28" ht="12.75" customHeight="1">
      <c r="A498" s="148" t="s">
        <v>349</v>
      </c>
      <c r="B498" s="120" t="s">
        <v>2315</v>
      </c>
      <c r="C498" s="94"/>
      <c r="D498" s="111">
        <v>0</v>
      </c>
      <c r="E498" s="95" t="s">
        <v>34</v>
      </c>
      <c r="F498" s="95" t="s">
        <v>34</v>
      </c>
      <c r="G498" s="120" t="s">
        <v>1640</v>
      </c>
      <c r="H498" s="95" t="s">
        <v>34</v>
      </c>
      <c r="I498" s="95" t="s">
        <v>34</v>
      </c>
      <c r="J498" s="118" t="s">
        <v>1639</v>
      </c>
      <c r="K498" s="47"/>
      <c r="L498" s="82"/>
      <c r="M498" s="82"/>
      <c r="N498" s="82"/>
      <c r="O498" s="82"/>
      <c r="P498" s="82"/>
      <c r="Q498" s="82"/>
      <c r="R498" s="82"/>
      <c r="S498" s="82"/>
      <c r="T498" s="82"/>
      <c r="U498" s="82"/>
      <c r="V498" s="82"/>
      <c r="W498" s="82"/>
      <c r="X498" s="82"/>
      <c r="Y498" s="82"/>
      <c r="Z498" s="82"/>
    </row>
    <row r="499" spans="1:28" ht="12.75" customHeight="1">
      <c r="A499" s="148" t="s">
        <v>349</v>
      </c>
      <c r="B499" s="120" t="s">
        <v>788</v>
      </c>
      <c r="C499" s="94"/>
      <c r="D499" s="111">
        <v>0</v>
      </c>
      <c r="E499" s="95" t="s">
        <v>33</v>
      </c>
      <c r="F499" s="95" t="s">
        <v>33</v>
      </c>
      <c r="G499" s="47"/>
      <c r="H499" s="95" t="s">
        <v>34</v>
      </c>
      <c r="I499" s="95" t="s">
        <v>34</v>
      </c>
      <c r="J499" s="118" t="s">
        <v>1639</v>
      </c>
      <c r="K499" s="47"/>
      <c r="L499" s="82"/>
      <c r="M499" s="82"/>
      <c r="N499" s="82"/>
      <c r="O499" s="82"/>
      <c r="P499" s="82"/>
      <c r="Q499" s="82"/>
      <c r="R499" s="82"/>
      <c r="S499" s="82"/>
      <c r="T499" s="82"/>
      <c r="U499" s="82"/>
      <c r="V499" s="82"/>
      <c r="W499" s="82"/>
      <c r="X499" s="82"/>
      <c r="Y499" s="82"/>
      <c r="Z499" s="82"/>
    </row>
    <row r="500" spans="1:28" ht="12.75" customHeight="1">
      <c r="A500" s="148" t="s">
        <v>349</v>
      </c>
      <c r="B500" s="120" t="s">
        <v>793</v>
      </c>
      <c r="C500" s="94"/>
      <c r="D500" s="111">
        <v>0</v>
      </c>
      <c r="E500" s="95" t="s">
        <v>33</v>
      </c>
      <c r="F500" s="95" t="s">
        <v>33</v>
      </c>
      <c r="G500" s="47"/>
      <c r="H500" s="95" t="s">
        <v>34</v>
      </c>
      <c r="I500" s="95" t="s">
        <v>34</v>
      </c>
      <c r="J500" s="118" t="s">
        <v>1639</v>
      </c>
      <c r="K500" s="47"/>
      <c r="L500" s="82"/>
      <c r="M500" s="82"/>
      <c r="N500" s="82"/>
      <c r="O500" s="82"/>
      <c r="P500" s="82"/>
      <c r="Q500" s="82"/>
      <c r="R500" s="82"/>
      <c r="S500" s="82"/>
      <c r="T500" s="82"/>
      <c r="U500" s="82"/>
      <c r="V500" s="82"/>
      <c r="W500" s="82"/>
      <c r="X500" s="82"/>
      <c r="Y500" s="82"/>
      <c r="Z500" s="82"/>
    </row>
    <row r="501" spans="1:28" ht="12.75" customHeight="1">
      <c r="A501" s="148" t="s">
        <v>349</v>
      </c>
      <c r="B501" s="120" t="s">
        <v>796</v>
      </c>
      <c r="C501" s="94"/>
      <c r="D501" s="111">
        <v>0</v>
      </c>
      <c r="E501" s="95" t="s">
        <v>33</v>
      </c>
      <c r="F501" s="95" t="s">
        <v>33</v>
      </c>
      <c r="G501" s="47"/>
      <c r="H501" s="95" t="s">
        <v>34</v>
      </c>
      <c r="I501" s="95" t="s">
        <v>34</v>
      </c>
      <c r="J501" s="118" t="s">
        <v>1639</v>
      </c>
      <c r="K501" s="47"/>
      <c r="L501" s="82"/>
      <c r="M501" s="82"/>
      <c r="N501" s="82"/>
      <c r="O501" s="82"/>
      <c r="P501" s="82"/>
      <c r="Q501" s="82"/>
      <c r="R501" s="82"/>
      <c r="S501" s="82"/>
      <c r="T501" s="82"/>
      <c r="U501" s="82"/>
      <c r="V501" s="82"/>
      <c r="W501" s="82"/>
      <c r="X501" s="82"/>
      <c r="Y501" s="82"/>
      <c r="Z501" s="82"/>
    </row>
    <row r="502" spans="1:28" ht="12.75" customHeight="1">
      <c r="A502" s="148" t="s">
        <v>349</v>
      </c>
      <c r="B502" s="194" t="s">
        <v>446</v>
      </c>
      <c r="C502" s="94"/>
      <c r="D502" s="111">
        <v>0</v>
      </c>
      <c r="E502" s="95" t="s">
        <v>33</v>
      </c>
      <c r="F502" s="95" t="s">
        <v>33</v>
      </c>
      <c r="G502" s="47"/>
      <c r="H502" s="95" t="s">
        <v>34</v>
      </c>
      <c r="I502" s="95" t="s">
        <v>34</v>
      </c>
      <c r="J502" s="118" t="s">
        <v>1639</v>
      </c>
      <c r="K502" s="47"/>
      <c r="L502" s="82"/>
      <c r="M502" s="82"/>
      <c r="N502" s="82"/>
      <c r="O502" s="82"/>
      <c r="P502" s="82"/>
      <c r="Q502" s="82"/>
      <c r="R502" s="82"/>
      <c r="S502" s="82"/>
      <c r="T502" s="82"/>
      <c r="U502" s="82"/>
      <c r="V502" s="82"/>
      <c r="W502" s="82"/>
      <c r="X502" s="82"/>
      <c r="Y502" s="82"/>
      <c r="Z502" s="82"/>
    </row>
    <row r="503" spans="1:28" ht="12.75" customHeight="1">
      <c r="A503" s="148" t="s">
        <v>349</v>
      </c>
      <c r="B503" s="120" t="s">
        <v>162</v>
      </c>
      <c r="C503" s="94"/>
      <c r="D503" s="111">
        <v>0</v>
      </c>
      <c r="E503" s="95" t="s">
        <v>34</v>
      </c>
      <c r="F503" s="95" t="s">
        <v>34</v>
      </c>
      <c r="G503" s="47" t="s">
        <v>1641</v>
      </c>
      <c r="H503" s="95" t="s">
        <v>34</v>
      </c>
      <c r="I503" s="95" t="s">
        <v>34</v>
      </c>
      <c r="J503" s="118" t="s">
        <v>1639</v>
      </c>
      <c r="K503" s="47"/>
      <c r="L503" s="82"/>
      <c r="M503" s="82"/>
      <c r="N503" s="82"/>
      <c r="O503" s="82"/>
      <c r="P503" s="82"/>
      <c r="Q503" s="82"/>
      <c r="R503" s="82"/>
      <c r="S503" s="82"/>
      <c r="T503" s="82"/>
      <c r="U503" s="82"/>
      <c r="V503" s="82"/>
      <c r="W503" s="82"/>
      <c r="X503" s="82"/>
      <c r="Y503" s="82"/>
      <c r="Z503" s="82"/>
    </row>
    <row r="504" spans="1:28" ht="12.75" customHeight="1">
      <c r="A504" s="148" t="s">
        <v>349</v>
      </c>
      <c r="B504" s="120" t="s">
        <v>235</v>
      </c>
      <c r="C504" s="94"/>
      <c r="D504" s="111">
        <v>0</v>
      </c>
      <c r="E504" s="95" t="s">
        <v>34</v>
      </c>
      <c r="F504" s="95" t="s">
        <v>34</v>
      </c>
      <c r="G504" s="96" t="s">
        <v>1642</v>
      </c>
      <c r="H504" s="95" t="s">
        <v>34</v>
      </c>
      <c r="I504" s="95" t="s">
        <v>34</v>
      </c>
      <c r="J504" s="118" t="s">
        <v>1639</v>
      </c>
      <c r="K504" s="47"/>
      <c r="L504" s="82"/>
      <c r="M504" s="82"/>
      <c r="N504" s="82"/>
      <c r="O504" s="82"/>
      <c r="P504" s="82"/>
      <c r="Q504" s="82"/>
      <c r="R504" s="82"/>
      <c r="S504" s="82"/>
      <c r="T504" s="82"/>
      <c r="U504" s="82"/>
      <c r="V504" s="82"/>
      <c r="W504" s="82"/>
      <c r="X504" s="82"/>
      <c r="Y504" s="82"/>
      <c r="Z504" s="82"/>
    </row>
    <row r="505" spans="1:28" ht="12.75" customHeight="1">
      <c r="A505" s="148" t="s">
        <v>349</v>
      </c>
      <c r="B505" s="120" t="s">
        <v>374</v>
      </c>
      <c r="C505" s="94"/>
      <c r="D505" s="111">
        <v>0</v>
      </c>
      <c r="E505" s="95" t="s">
        <v>34</v>
      </c>
      <c r="F505" s="95" t="s">
        <v>34</v>
      </c>
      <c r="G505" s="120" t="s">
        <v>1640</v>
      </c>
      <c r="H505" s="95" t="s">
        <v>34</v>
      </c>
      <c r="I505" s="95" t="s">
        <v>34</v>
      </c>
      <c r="J505" s="118" t="s">
        <v>1639</v>
      </c>
      <c r="K505" s="47"/>
      <c r="L505" s="82"/>
      <c r="M505" s="82"/>
      <c r="N505" s="82"/>
      <c r="O505" s="82"/>
      <c r="P505" s="82"/>
      <c r="Q505" s="82"/>
      <c r="R505" s="82"/>
      <c r="S505" s="82"/>
      <c r="T505" s="82"/>
      <c r="U505" s="82"/>
      <c r="V505" s="82"/>
      <c r="W505" s="82"/>
      <c r="X505" s="82"/>
      <c r="Y505" s="82"/>
      <c r="Z505" s="82"/>
    </row>
    <row r="506" spans="1:28" ht="12.75" customHeight="1">
      <c r="A506" s="148" t="s">
        <v>349</v>
      </c>
      <c r="B506" s="120" t="s">
        <v>149</v>
      </c>
      <c r="C506" s="94"/>
      <c r="D506" s="111">
        <v>0</v>
      </c>
      <c r="E506" s="116" t="s">
        <v>34</v>
      </c>
      <c r="F506" s="116" t="s">
        <v>34</v>
      </c>
      <c r="G506" s="120" t="s">
        <v>1641</v>
      </c>
      <c r="H506" s="95" t="s">
        <v>34</v>
      </c>
      <c r="I506" s="95" t="s">
        <v>34</v>
      </c>
      <c r="J506" s="118" t="s">
        <v>1639</v>
      </c>
      <c r="K506" s="120"/>
      <c r="L506" s="120"/>
      <c r="M506" s="82"/>
      <c r="N506" s="82"/>
      <c r="O506" s="82"/>
      <c r="P506" s="82"/>
      <c r="Q506" s="82"/>
      <c r="R506" s="82"/>
      <c r="S506" s="82"/>
      <c r="T506" s="82"/>
      <c r="U506" s="82"/>
      <c r="V506" s="82"/>
      <c r="W506" s="82"/>
      <c r="X506" s="82"/>
      <c r="Y506" s="82"/>
      <c r="Z506" s="82"/>
    </row>
    <row r="507" spans="1:28" ht="12.75" customHeight="1">
      <c r="A507" s="148" t="s">
        <v>349</v>
      </c>
      <c r="B507" s="120" t="s">
        <v>814</v>
      </c>
      <c r="C507" s="94"/>
      <c r="D507" s="111">
        <v>0</v>
      </c>
      <c r="E507" s="95" t="s">
        <v>33</v>
      </c>
      <c r="F507" s="95" t="s">
        <v>33</v>
      </c>
      <c r="G507" s="47"/>
      <c r="H507" s="95" t="s">
        <v>34</v>
      </c>
      <c r="I507" s="95" t="s">
        <v>34</v>
      </c>
      <c r="J507" s="118" t="s">
        <v>1639</v>
      </c>
      <c r="K507" s="47"/>
      <c r="L507" s="82"/>
      <c r="M507" s="82"/>
      <c r="N507" s="82"/>
      <c r="O507" s="82"/>
      <c r="P507" s="82"/>
      <c r="Q507" s="82"/>
      <c r="R507" s="82"/>
      <c r="S507" s="82"/>
      <c r="T507" s="82"/>
      <c r="U507" s="82"/>
      <c r="V507" s="82"/>
      <c r="W507" s="82"/>
      <c r="X507" s="82"/>
      <c r="Y507" s="82"/>
      <c r="Z507" s="82"/>
    </row>
    <row r="508" spans="1:28" ht="12.75" customHeight="1">
      <c r="A508" s="148" t="s">
        <v>349</v>
      </c>
      <c r="B508" s="120" t="s">
        <v>817</v>
      </c>
      <c r="C508" s="94"/>
      <c r="D508" s="111">
        <v>0</v>
      </c>
      <c r="E508" s="95" t="s">
        <v>33</v>
      </c>
      <c r="F508" s="95" t="s">
        <v>33</v>
      </c>
      <c r="G508" s="47"/>
      <c r="H508" s="95" t="s">
        <v>34</v>
      </c>
      <c r="I508" s="95" t="s">
        <v>34</v>
      </c>
      <c r="J508" s="118" t="s">
        <v>1639</v>
      </c>
      <c r="K508" s="47"/>
      <c r="L508" s="82"/>
      <c r="M508" s="82"/>
      <c r="N508" s="82"/>
      <c r="O508" s="82"/>
      <c r="P508" s="82"/>
      <c r="Q508" s="82"/>
      <c r="R508" s="82"/>
      <c r="S508" s="82"/>
      <c r="T508" s="82"/>
      <c r="U508" s="82"/>
      <c r="V508" s="82"/>
      <c r="W508" s="82"/>
      <c r="X508" s="82"/>
      <c r="Y508" s="82"/>
      <c r="Z508" s="82"/>
    </row>
    <row r="509" spans="1:28" ht="12.75" customHeight="1">
      <c r="A509" s="148" t="s">
        <v>349</v>
      </c>
      <c r="B509" s="120" t="s">
        <v>818</v>
      </c>
      <c r="C509" s="94"/>
      <c r="D509" s="111">
        <v>0</v>
      </c>
      <c r="E509" s="95" t="s">
        <v>34</v>
      </c>
      <c r="F509" s="95" t="s">
        <v>34</v>
      </c>
      <c r="G509" s="120" t="s">
        <v>1640</v>
      </c>
      <c r="H509" s="95" t="s">
        <v>34</v>
      </c>
      <c r="I509" s="95" t="s">
        <v>34</v>
      </c>
      <c r="J509" s="118" t="s">
        <v>1639</v>
      </c>
      <c r="K509" s="47"/>
      <c r="L509" s="82"/>
      <c r="M509" s="82"/>
      <c r="N509" s="82"/>
      <c r="O509" s="82"/>
      <c r="P509" s="82"/>
      <c r="Q509" s="82"/>
      <c r="R509" s="82"/>
      <c r="S509" s="82"/>
      <c r="T509" s="82"/>
      <c r="U509" s="82"/>
      <c r="V509" s="82"/>
      <c r="W509" s="82"/>
      <c r="X509" s="82"/>
      <c r="Y509" s="82"/>
      <c r="Z509" s="82"/>
    </row>
    <row r="510" spans="1:28" ht="12.75" customHeight="1">
      <c r="A510" s="148" t="s">
        <v>349</v>
      </c>
      <c r="B510" s="120" t="s">
        <v>821</v>
      </c>
      <c r="C510" s="94"/>
      <c r="D510" s="111">
        <v>0</v>
      </c>
      <c r="E510" s="95" t="s">
        <v>34</v>
      </c>
      <c r="F510" s="95" t="s">
        <v>34</v>
      </c>
      <c r="G510" s="96" t="s">
        <v>1643</v>
      </c>
      <c r="H510" s="95" t="s">
        <v>34</v>
      </c>
      <c r="I510" s="95" t="s">
        <v>34</v>
      </c>
      <c r="J510" s="118" t="s">
        <v>1639</v>
      </c>
      <c r="K510" s="47"/>
      <c r="L510" s="82"/>
      <c r="M510" s="82"/>
      <c r="N510" s="82"/>
      <c r="O510" s="82"/>
      <c r="P510" s="82"/>
      <c r="Q510" s="82"/>
      <c r="R510" s="82"/>
      <c r="S510" s="82"/>
      <c r="T510" s="82"/>
      <c r="U510" s="82"/>
      <c r="V510" s="82"/>
      <c r="W510" s="82"/>
      <c r="X510" s="82"/>
      <c r="Y510" s="82"/>
      <c r="Z510" s="82"/>
    </row>
    <row r="511" spans="1:28" ht="12.75" customHeight="1">
      <c r="A511" s="148" t="s">
        <v>349</v>
      </c>
      <c r="B511" s="127" t="s">
        <v>825</v>
      </c>
      <c r="C511" s="113"/>
      <c r="D511" s="114">
        <v>0</v>
      </c>
      <c r="E511" s="110" t="s">
        <v>34</v>
      </c>
      <c r="F511" s="110" t="s">
        <v>34</v>
      </c>
      <c r="G511" s="127" t="s">
        <v>1640</v>
      </c>
      <c r="H511" s="110" t="s">
        <v>34</v>
      </c>
      <c r="I511" s="110" t="s">
        <v>34</v>
      </c>
      <c r="J511" s="138" t="s">
        <v>1639</v>
      </c>
      <c r="K511" s="108"/>
      <c r="L511" s="109"/>
      <c r="M511" s="109"/>
      <c r="N511" s="109"/>
      <c r="O511" s="109"/>
      <c r="P511" s="109"/>
      <c r="Q511" s="109"/>
      <c r="R511" s="109"/>
      <c r="S511" s="109"/>
      <c r="T511" s="109"/>
      <c r="U511" s="109"/>
      <c r="V511" s="109"/>
      <c r="W511" s="109"/>
      <c r="X511" s="109"/>
      <c r="Y511" s="109"/>
      <c r="Z511" s="109"/>
      <c r="AA511" s="24"/>
      <c r="AB511" s="24"/>
    </row>
    <row r="512" spans="1:28" ht="12.75" customHeight="1">
      <c r="A512" s="235" t="s">
        <v>457</v>
      </c>
      <c r="B512" s="133" t="s">
        <v>771</v>
      </c>
      <c r="C512" s="94"/>
      <c r="D512" s="111">
        <v>0</v>
      </c>
      <c r="E512" s="95" t="s">
        <v>33</v>
      </c>
      <c r="F512" s="95" t="s">
        <v>33</v>
      </c>
      <c r="G512" s="47"/>
      <c r="H512" s="95" t="s">
        <v>34</v>
      </c>
      <c r="I512" s="95" t="s">
        <v>34</v>
      </c>
      <c r="J512" s="47" t="s">
        <v>1644</v>
      </c>
      <c r="K512" s="47"/>
      <c r="L512" s="82"/>
      <c r="M512" s="82"/>
      <c r="N512" s="82"/>
      <c r="O512" s="82"/>
      <c r="P512" s="82"/>
      <c r="Q512" s="82"/>
      <c r="R512" s="82"/>
      <c r="S512" s="82"/>
      <c r="T512" s="82"/>
      <c r="U512" s="82"/>
      <c r="V512" s="82"/>
      <c r="W512" s="82"/>
      <c r="X512" s="82"/>
      <c r="Y512" s="82"/>
      <c r="Z512" s="82"/>
    </row>
    <row r="513" spans="1:28" ht="12.75" customHeight="1">
      <c r="A513" s="231" t="s">
        <v>457</v>
      </c>
      <c r="B513" s="136" t="s">
        <v>780</v>
      </c>
      <c r="C513" s="94"/>
      <c r="D513" s="111">
        <v>0</v>
      </c>
      <c r="E513" s="116" t="s">
        <v>34</v>
      </c>
      <c r="F513" s="116" t="s">
        <v>34</v>
      </c>
      <c r="G513" s="120" t="s">
        <v>1644</v>
      </c>
      <c r="H513" s="95" t="s">
        <v>34</v>
      </c>
      <c r="I513" s="95" t="s">
        <v>34</v>
      </c>
      <c r="J513" s="47" t="s">
        <v>1644</v>
      </c>
      <c r="K513" s="120"/>
      <c r="L513" s="120"/>
      <c r="M513" s="82"/>
      <c r="N513" s="82"/>
      <c r="O513" s="82"/>
      <c r="P513" s="82"/>
      <c r="Q513" s="82"/>
      <c r="R513" s="82"/>
      <c r="S513" s="82"/>
      <c r="T513" s="82"/>
      <c r="U513" s="82"/>
      <c r="V513" s="82"/>
      <c r="W513" s="82"/>
      <c r="X513" s="82"/>
      <c r="Y513" s="82"/>
      <c r="Z513" s="82"/>
    </row>
    <row r="514" spans="1:28" ht="12.75" customHeight="1">
      <c r="A514" s="231" t="s">
        <v>457</v>
      </c>
      <c r="B514" s="120" t="s">
        <v>2315</v>
      </c>
      <c r="C514" s="94"/>
      <c r="D514" s="111">
        <v>0</v>
      </c>
      <c r="E514" s="116" t="s">
        <v>34</v>
      </c>
      <c r="F514" s="116" t="s">
        <v>34</v>
      </c>
      <c r="G514" s="47" t="s">
        <v>229</v>
      </c>
      <c r="H514" s="95" t="s">
        <v>34</v>
      </c>
      <c r="I514" s="95" t="s">
        <v>34</v>
      </c>
      <c r="J514" s="47" t="s">
        <v>1644</v>
      </c>
      <c r="K514" s="47"/>
      <c r="L514" s="82"/>
      <c r="M514" s="82"/>
      <c r="N514" s="82"/>
      <c r="O514" s="82"/>
      <c r="P514" s="82"/>
      <c r="Q514" s="82"/>
      <c r="R514" s="82"/>
      <c r="S514" s="82"/>
      <c r="T514" s="82"/>
      <c r="U514" s="82"/>
      <c r="V514" s="82"/>
      <c r="W514" s="82"/>
      <c r="X514" s="82"/>
      <c r="Y514" s="82"/>
      <c r="Z514" s="82"/>
    </row>
    <row r="515" spans="1:28" ht="12.75" customHeight="1">
      <c r="A515" s="231" t="s">
        <v>457</v>
      </c>
      <c r="B515" s="120" t="s">
        <v>788</v>
      </c>
      <c r="C515" s="94"/>
      <c r="D515" s="111">
        <v>0</v>
      </c>
      <c r="E515" s="95" t="s">
        <v>33</v>
      </c>
      <c r="F515" s="95" t="s">
        <v>33</v>
      </c>
      <c r="G515" s="47"/>
      <c r="H515" s="95" t="s">
        <v>34</v>
      </c>
      <c r="I515" s="95" t="s">
        <v>34</v>
      </c>
      <c r="J515" s="47" t="s">
        <v>1644</v>
      </c>
      <c r="K515" s="47"/>
      <c r="L515" s="82"/>
      <c r="M515" s="82"/>
      <c r="N515" s="82"/>
      <c r="O515" s="82"/>
      <c r="P515" s="82"/>
      <c r="Q515" s="82"/>
      <c r="R515" s="82"/>
      <c r="S515" s="82"/>
      <c r="T515" s="82"/>
      <c r="U515" s="82"/>
      <c r="V515" s="82"/>
      <c r="W515" s="82"/>
      <c r="X515" s="82"/>
      <c r="Y515" s="82"/>
      <c r="Z515" s="82"/>
    </row>
    <row r="516" spans="1:28" ht="12.75" customHeight="1">
      <c r="A516" s="231" t="s">
        <v>457</v>
      </c>
      <c r="B516" s="120" t="s">
        <v>793</v>
      </c>
      <c r="C516" s="94"/>
      <c r="D516" s="111">
        <v>0</v>
      </c>
      <c r="E516" s="95" t="s">
        <v>33</v>
      </c>
      <c r="F516" s="95" t="s">
        <v>33</v>
      </c>
      <c r="G516" s="47"/>
      <c r="H516" s="95" t="s">
        <v>34</v>
      </c>
      <c r="I516" s="95" t="s">
        <v>34</v>
      </c>
      <c r="J516" s="47" t="s">
        <v>1644</v>
      </c>
      <c r="K516" s="47"/>
      <c r="L516" s="82"/>
      <c r="M516" s="82"/>
      <c r="N516" s="82"/>
      <c r="O516" s="82"/>
      <c r="P516" s="82"/>
      <c r="Q516" s="82"/>
      <c r="R516" s="82"/>
      <c r="S516" s="82"/>
      <c r="T516" s="82"/>
      <c r="U516" s="82"/>
      <c r="V516" s="82"/>
      <c r="W516" s="82"/>
      <c r="X516" s="82"/>
      <c r="Y516" s="82"/>
      <c r="Z516" s="82"/>
    </row>
    <row r="517" spans="1:28" ht="12.75" customHeight="1">
      <c r="A517" s="231" t="s">
        <v>457</v>
      </c>
      <c r="B517" s="120" t="s">
        <v>796</v>
      </c>
      <c r="C517" s="94"/>
      <c r="D517" s="111">
        <v>0</v>
      </c>
      <c r="E517" s="95" t="s">
        <v>34</v>
      </c>
      <c r="F517" s="95" t="s">
        <v>34</v>
      </c>
      <c r="G517" s="96" t="s">
        <v>951</v>
      </c>
      <c r="H517" s="95" t="s">
        <v>34</v>
      </c>
      <c r="I517" s="95" t="s">
        <v>34</v>
      </c>
      <c r="J517" s="47" t="s">
        <v>1644</v>
      </c>
      <c r="K517" s="47" t="s">
        <v>954</v>
      </c>
      <c r="L517" s="82"/>
      <c r="M517" s="82"/>
      <c r="N517" s="82"/>
      <c r="O517" s="82"/>
      <c r="P517" s="82"/>
      <c r="Q517" s="82"/>
      <c r="R517" s="82"/>
      <c r="S517" s="82"/>
      <c r="T517" s="82"/>
      <c r="U517" s="82"/>
      <c r="V517" s="82"/>
      <c r="W517" s="82"/>
      <c r="X517" s="82"/>
      <c r="Y517" s="82"/>
      <c r="Z517" s="82"/>
    </row>
    <row r="518" spans="1:28" ht="12.75" customHeight="1">
      <c r="A518" s="231" t="s">
        <v>457</v>
      </c>
      <c r="B518" s="194" t="s">
        <v>446</v>
      </c>
      <c r="C518" s="94"/>
      <c r="D518" s="111">
        <v>0</v>
      </c>
      <c r="E518" s="95" t="s">
        <v>34</v>
      </c>
      <c r="F518" s="95" t="s">
        <v>34</v>
      </c>
      <c r="G518" s="47" t="s">
        <v>1645</v>
      </c>
      <c r="H518" s="95" t="s">
        <v>34</v>
      </c>
      <c r="I518" s="95" t="s">
        <v>34</v>
      </c>
      <c r="J518" s="47" t="s">
        <v>1644</v>
      </c>
      <c r="K518" s="47"/>
      <c r="L518" s="82"/>
      <c r="M518" s="82"/>
      <c r="N518" s="82"/>
      <c r="O518" s="82"/>
      <c r="P518" s="82"/>
      <c r="Q518" s="82"/>
      <c r="R518" s="82"/>
      <c r="S518" s="82"/>
      <c r="T518" s="82"/>
      <c r="U518" s="82"/>
      <c r="V518" s="82"/>
      <c r="W518" s="82"/>
      <c r="X518" s="82"/>
      <c r="Y518" s="82"/>
      <c r="Z518" s="82"/>
    </row>
    <row r="519" spans="1:28" ht="12.75" customHeight="1">
      <c r="A519" s="231" t="s">
        <v>457</v>
      </c>
      <c r="B519" s="120" t="s">
        <v>162</v>
      </c>
      <c r="C519" s="94"/>
      <c r="D519" s="111">
        <v>0</v>
      </c>
      <c r="E519" s="95" t="s">
        <v>34</v>
      </c>
      <c r="F519" s="95" t="s">
        <v>34</v>
      </c>
      <c r="G519" s="47" t="s">
        <v>1646</v>
      </c>
      <c r="H519" s="95" t="s">
        <v>34</v>
      </c>
      <c r="I519" s="95" t="s">
        <v>34</v>
      </c>
      <c r="J519" s="47" t="s">
        <v>1644</v>
      </c>
      <c r="K519" s="47"/>
      <c r="L519" s="82"/>
      <c r="M519" s="82"/>
      <c r="N519" s="82"/>
      <c r="O519" s="82"/>
      <c r="P519" s="82"/>
      <c r="Q519" s="82"/>
      <c r="R519" s="82"/>
      <c r="S519" s="82"/>
      <c r="T519" s="82"/>
      <c r="U519" s="82"/>
      <c r="V519" s="82"/>
      <c r="W519" s="82"/>
      <c r="X519" s="82"/>
      <c r="Y519" s="82"/>
      <c r="Z519" s="82"/>
    </row>
    <row r="520" spans="1:28" ht="12.75" customHeight="1">
      <c r="A520" s="231" t="s">
        <v>457</v>
      </c>
      <c r="B520" s="120" t="s">
        <v>235</v>
      </c>
      <c r="C520" s="94"/>
      <c r="D520" s="111">
        <v>0</v>
      </c>
      <c r="E520" s="95" t="s">
        <v>34</v>
      </c>
      <c r="F520" s="95" t="s">
        <v>34</v>
      </c>
      <c r="G520" s="47" t="s">
        <v>229</v>
      </c>
      <c r="H520" s="95" t="s">
        <v>34</v>
      </c>
      <c r="I520" s="95" t="s">
        <v>34</v>
      </c>
      <c r="J520" s="47" t="s">
        <v>1644</v>
      </c>
      <c r="K520" s="47"/>
      <c r="L520" s="82"/>
      <c r="M520" s="82"/>
      <c r="N520" s="82"/>
      <c r="O520" s="82"/>
      <c r="P520" s="82"/>
      <c r="Q520" s="82"/>
      <c r="R520" s="82"/>
      <c r="S520" s="82"/>
      <c r="T520" s="82"/>
      <c r="U520" s="82"/>
      <c r="V520" s="82"/>
      <c r="W520" s="82"/>
      <c r="X520" s="82"/>
      <c r="Y520" s="82"/>
      <c r="Z520" s="82"/>
    </row>
    <row r="521" spans="1:28" ht="12.75" customHeight="1">
      <c r="A521" s="231" t="s">
        <v>457</v>
      </c>
      <c r="B521" s="120" t="s">
        <v>374</v>
      </c>
      <c r="C521" s="94"/>
      <c r="D521" s="111">
        <v>0</v>
      </c>
      <c r="E521" s="95" t="s">
        <v>34</v>
      </c>
      <c r="F521" s="95" t="s">
        <v>34</v>
      </c>
      <c r="G521" s="47" t="s">
        <v>229</v>
      </c>
      <c r="H521" s="95" t="s">
        <v>34</v>
      </c>
      <c r="I521" s="95" t="s">
        <v>34</v>
      </c>
      <c r="J521" s="47" t="s">
        <v>1644</v>
      </c>
      <c r="K521" s="47"/>
      <c r="L521" s="82"/>
      <c r="M521" s="82"/>
      <c r="N521" s="82"/>
      <c r="O521" s="82"/>
      <c r="P521" s="82"/>
      <c r="Q521" s="82"/>
      <c r="R521" s="82"/>
      <c r="S521" s="82"/>
      <c r="T521" s="82"/>
      <c r="U521" s="82"/>
      <c r="V521" s="82"/>
      <c r="W521" s="82"/>
      <c r="X521" s="82"/>
      <c r="Y521" s="82"/>
      <c r="Z521" s="82"/>
    </row>
    <row r="522" spans="1:28" ht="12.75" customHeight="1">
      <c r="A522" s="231" t="s">
        <v>457</v>
      </c>
      <c r="B522" s="120" t="s">
        <v>149</v>
      </c>
      <c r="C522" s="94"/>
      <c r="D522" s="111">
        <v>0</v>
      </c>
      <c r="E522" s="95" t="s">
        <v>34</v>
      </c>
      <c r="F522" s="95" t="s">
        <v>34</v>
      </c>
      <c r="G522" s="47" t="s">
        <v>229</v>
      </c>
      <c r="H522" s="95" t="s">
        <v>34</v>
      </c>
      <c r="I522" s="95" t="s">
        <v>34</v>
      </c>
      <c r="J522" s="47" t="s">
        <v>1644</v>
      </c>
      <c r="K522" s="47"/>
      <c r="L522" s="82"/>
      <c r="M522" s="82"/>
      <c r="N522" s="82"/>
      <c r="O522" s="82"/>
      <c r="P522" s="82"/>
      <c r="Q522" s="82"/>
      <c r="R522" s="82"/>
      <c r="S522" s="82"/>
      <c r="T522" s="82"/>
      <c r="U522" s="82"/>
      <c r="V522" s="82"/>
      <c r="W522" s="82"/>
      <c r="X522" s="82"/>
      <c r="Y522" s="82"/>
      <c r="Z522" s="82"/>
    </row>
    <row r="523" spans="1:28" ht="12.75" customHeight="1">
      <c r="A523" s="231" t="s">
        <v>457</v>
      </c>
      <c r="B523" s="120" t="s">
        <v>814</v>
      </c>
      <c r="C523" s="94"/>
      <c r="D523" s="111">
        <v>0</v>
      </c>
      <c r="E523" s="95" t="s">
        <v>33</v>
      </c>
      <c r="F523" s="95" t="s">
        <v>33</v>
      </c>
      <c r="G523" s="47"/>
      <c r="H523" s="95" t="s">
        <v>34</v>
      </c>
      <c r="I523" s="95" t="s">
        <v>34</v>
      </c>
      <c r="J523" s="47" t="s">
        <v>1644</v>
      </c>
      <c r="K523" s="47"/>
      <c r="L523" s="82"/>
      <c r="M523" s="82"/>
      <c r="N523" s="82"/>
      <c r="O523" s="82"/>
      <c r="P523" s="82"/>
      <c r="Q523" s="82"/>
      <c r="R523" s="82"/>
      <c r="S523" s="82"/>
      <c r="T523" s="82"/>
      <c r="U523" s="82"/>
      <c r="V523" s="82"/>
      <c r="W523" s="82"/>
      <c r="X523" s="82"/>
      <c r="Y523" s="82"/>
      <c r="Z523" s="82"/>
    </row>
    <row r="524" spans="1:28" ht="12.75" customHeight="1">
      <c r="A524" s="231" t="s">
        <v>457</v>
      </c>
      <c r="B524" s="120" t="s">
        <v>817</v>
      </c>
      <c r="C524" s="94"/>
      <c r="D524" s="111">
        <v>0</v>
      </c>
      <c r="E524" s="95" t="s">
        <v>33</v>
      </c>
      <c r="F524" s="95" t="s">
        <v>33</v>
      </c>
      <c r="G524" s="47"/>
      <c r="H524" s="95" t="s">
        <v>34</v>
      </c>
      <c r="I524" s="95" t="s">
        <v>34</v>
      </c>
      <c r="J524" s="47" t="s">
        <v>1644</v>
      </c>
      <c r="K524" s="47"/>
      <c r="L524" s="82"/>
      <c r="M524" s="82"/>
      <c r="N524" s="82"/>
      <c r="O524" s="82"/>
      <c r="P524" s="82"/>
      <c r="Q524" s="82"/>
      <c r="R524" s="82"/>
      <c r="S524" s="82"/>
      <c r="T524" s="82"/>
      <c r="U524" s="82"/>
      <c r="V524" s="82"/>
      <c r="W524" s="82"/>
      <c r="X524" s="82"/>
      <c r="Y524" s="82"/>
      <c r="Z524" s="82"/>
    </row>
    <row r="525" spans="1:28" ht="12.75" customHeight="1">
      <c r="A525" s="231" t="s">
        <v>457</v>
      </c>
      <c r="B525" s="120" t="s">
        <v>818</v>
      </c>
      <c r="C525" s="94"/>
      <c r="D525" s="111">
        <v>0</v>
      </c>
      <c r="E525" s="116" t="s">
        <v>34</v>
      </c>
      <c r="F525" s="116" t="s">
        <v>34</v>
      </c>
      <c r="G525" s="47" t="s">
        <v>229</v>
      </c>
      <c r="H525" s="95" t="s">
        <v>34</v>
      </c>
      <c r="I525" s="95" t="s">
        <v>34</v>
      </c>
      <c r="J525" s="47" t="s">
        <v>1644</v>
      </c>
      <c r="K525" s="47"/>
      <c r="L525" s="82"/>
      <c r="M525" s="82"/>
      <c r="N525" s="82"/>
      <c r="O525" s="82"/>
      <c r="P525" s="82"/>
      <c r="Q525" s="82"/>
      <c r="R525" s="82"/>
      <c r="S525" s="82"/>
      <c r="T525" s="82"/>
      <c r="U525" s="82"/>
      <c r="V525" s="82"/>
      <c r="W525" s="82"/>
      <c r="X525" s="82"/>
      <c r="Y525" s="82"/>
      <c r="Z525" s="82"/>
    </row>
    <row r="526" spans="1:28" ht="12.75" customHeight="1">
      <c r="A526" s="231" t="s">
        <v>457</v>
      </c>
      <c r="B526" s="120" t="s">
        <v>821</v>
      </c>
      <c r="C526" s="94"/>
      <c r="D526" s="111">
        <v>0</v>
      </c>
      <c r="E526" s="95" t="s">
        <v>34</v>
      </c>
      <c r="F526" s="95" t="s">
        <v>34</v>
      </c>
      <c r="G526" s="120" t="s">
        <v>1640</v>
      </c>
      <c r="H526" s="95" t="s">
        <v>34</v>
      </c>
      <c r="I526" s="95" t="s">
        <v>34</v>
      </c>
      <c r="J526" s="47" t="s">
        <v>1644</v>
      </c>
      <c r="K526" s="47"/>
      <c r="L526" s="82"/>
      <c r="M526" s="82"/>
      <c r="N526" s="82"/>
      <c r="O526" s="82"/>
      <c r="P526" s="82"/>
      <c r="Q526" s="82"/>
      <c r="R526" s="82"/>
      <c r="S526" s="82"/>
      <c r="T526" s="82"/>
      <c r="U526" s="82"/>
      <c r="V526" s="82"/>
      <c r="W526" s="82"/>
      <c r="X526" s="82"/>
      <c r="Y526" s="82"/>
      <c r="Z526" s="82"/>
    </row>
    <row r="527" spans="1:28" ht="12.75" customHeight="1">
      <c r="A527" s="231" t="s">
        <v>457</v>
      </c>
      <c r="B527" s="127" t="s">
        <v>825</v>
      </c>
      <c r="C527" s="113"/>
      <c r="D527" s="114">
        <v>0</v>
      </c>
      <c r="E527" s="121" t="s">
        <v>34</v>
      </c>
      <c r="F527" s="121" t="s">
        <v>34</v>
      </c>
      <c r="G527" s="108" t="s">
        <v>229</v>
      </c>
      <c r="H527" s="110" t="s">
        <v>34</v>
      </c>
      <c r="I527" s="110" t="s">
        <v>34</v>
      </c>
      <c r="J527" s="108" t="s">
        <v>1644</v>
      </c>
      <c r="K527" s="108"/>
      <c r="L527" s="109"/>
      <c r="M527" s="109"/>
      <c r="N527" s="109"/>
      <c r="O527" s="109"/>
      <c r="P527" s="109"/>
      <c r="Q527" s="109"/>
      <c r="R527" s="109"/>
      <c r="S527" s="109"/>
      <c r="T527" s="109"/>
      <c r="U527" s="109"/>
      <c r="V527" s="109"/>
      <c r="W527" s="109"/>
      <c r="X527" s="109"/>
      <c r="Y527" s="109"/>
      <c r="Z527" s="109"/>
      <c r="AA527" s="24"/>
      <c r="AB527" s="24"/>
    </row>
    <row r="528" spans="1:28" ht="12.75" customHeight="1">
      <c r="A528" s="230" t="s">
        <v>1101</v>
      </c>
      <c r="B528" s="133" t="s">
        <v>771</v>
      </c>
      <c r="C528" s="94"/>
      <c r="D528" s="111">
        <v>0</v>
      </c>
      <c r="E528" s="95" t="s">
        <v>33</v>
      </c>
      <c r="F528" s="95" t="s">
        <v>33</v>
      </c>
      <c r="G528" s="47"/>
      <c r="H528" s="116" t="s">
        <v>34</v>
      </c>
      <c r="I528" s="116" t="s">
        <v>34</v>
      </c>
      <c r="J528" s="123" t="s">
        <v>1647</v>
      </c>
      <c r="K528" s="47"/>
    </row>
    <row r="529" spans="1:28" ht="12.75" customHeight="1">
      <c r="A529" s="187" t="s">
        <v>1101</v>
      </c>
      <c r="B529" s="136" t="s">
        <v>780</v>
      </c>
      <c r="C529" s="94"/>
      <c r="D529" s="111">
        <v>0</v>
      </c>
      <c r="E529" s="116" t="s">
        <v>34</v>
      </c>
      <c r="F529" s="116" t="s">
        <v>34</v>
      </c>
      <c r="G529" s="123" t="s">
        <v>1648</v>
      </c>
      <c r="H529" s="116" t="s">
        <v>34</v>
      </c>
      <c r="I529" s="116" t="s">
        <v>34</v>
      </c>
      <c r="J529" s="123" t="s">
        <v>1647</v>
      </c>
      <c r="K529" s="120"/>
      <c r="L529" s="17"/>
    </row>
    <row r="530" spans="1:28" ht="12.75" customHeight="1">
      <c r="A530" s="187" t="s">
        <v>1101</v>
      </c>
      <c r="B530" s="120" t="s">
        <v>2315</v>
      </c>
      <c r="C530" s="94"/>
      <c r="D530" s="111">
        <v>0</v>
      </c>
      <c r="E530" s="95" t="s">
        <v>34</v>
      </c>
      <c r="F530" s="95" t="s">
        <v>34</v>
      </c>
      <c r="G530" s="96" t="s">
        <v>1649</v>
      </c>
      <c r="H530" s="116" t="s">
        <v>34</v>
      </c>
      <c r="I530" s="116" t="s">
        <v>34</v>
      </c>
      <c r="J530" s="123" t="s">
        <v>1647</v>
      </c>
      <c r="K530" s="47"/>
    </row>
    <row r="531" spans="1:28" ht="12.75" customHeight="1">
      <c r="A531" s="187" t="s">
        <v>1101</v>
      </c>
      <c r="B531" s="120" t="s">
        <v>788</v>
      </c>
      <c r="C531" s="94"/>
      <c r="D531" s="111">
        <v>0</v>
      </c>
      <c r="E531" s="95" t="s">
        <v>34</v>
      </c>
      <c r="F531" s="95" t="s">
        <v>34</v>
      </c>
      <c r="G531" s="313" t="s">
        <v>2046</v>
      </c>
      <c r="H531" s="116" t="s">
        <v>34</v>
      </c>
      <c r="I531" s="116" t="s">
        <v>34</v>
      </c>
      <c r="J531" s="123" t="s">
        <v>1647</v>
      </c>
      <c r="K531" s="47"/>
    </row>
    <row r="532" spans="1:28" ht="12.75" customHeight="1">
      <c r="A532" s="187" t="s">
        <v>1101</v>
      </c>
      <c r="B532" s="120" t="s">
        <v>793</v>
      </c>
      <c r="C532" s="94"/>
      <c r="D532" s="111">
        <v>0</v>
      </c>
      <c r="E532" s="95" t="s">
        <v>34</v>
      </c>
      <c r="F532" s="95" t="s">
        <v>34</v>
      </c>
      <c r="G532" s="313" t="s">
        <v>2046</v>
      </c>
      <c r="H532" s="116" t="s">
        <v>34</v>
      </c>
      <c r="I532" s="116" t="s">
        <v>34</v>
      </c>
      <c r="J532" s="123" t="s">
        <v>1647</v>
      </c>
      <c r="K532" s="47"/>
    </row>
    <row r="533" spans="1:28" ht="12.75" customHeight="1">
      <c r="A533" s="187" t="s">
        <v>1101</v>
      </c>
      <c r="B533" s="120" t="s">
        <v>796</v>
      </c>
      <c r="C533" s="94"/>
      <c r="D533" s="111">
        <v>0</v>
      </c>
      <c r="E533" s="95" t="s">
        <v>34</v>
      </c>
      <c r="F533" s="95" t="s">
        <v>34</v>
      </c>
      <c r="G533" s="313" t="s">
        <v>2046</v>
      </c>
      <c r="H533" s="116" t="s">
        <v>34</v>
      </c>
      <c r="I533" s="116" t="s">
        <v>34</v>
      </c>
      <c r="J533" s="123" t="s">
        <v>1647</v>
      </c>
      <c r="K533" s="47"/>
    </row>
    <row r="534" spans="1:28" ht="12.75" customHeight="1">
      <c r="A534" s="187" t="s">
        <v>1101</v>
      </c>
      <c r="B534" s="194" t="s">
        <v>446</v>
      </c>
      <c r="C534" s="94"/>
      <c r="D534" s="111">
        <v>0</v>
      </c>
      <c r="E534" s="95" t="s">
        <v>34</v>
      </c>
      <c r="F534" s="95" t="s">
        <v>34</v>
      </c>
      <c r="G534" s="313" t="s">
        <v>2046</v>
      </c>
      <c r="H534" s="116" t="s">
        <v>34</v>
      </c>
      <c r="I534" s="116" t="s">
        <v>34</v>
      </c>
      <c r="J534" s="123" t="s">
        <v>1647</v>
      </c>
      <c r="K534" s="47"/>
    </row>
    <row r="535" spans="1:28" ht="12.75" customHeight="1">
      <c r="A535" s="187" t="s">
        <v>1101</v>
      </c>
      <c r="B535" s="120" t="s">
        <v>162</v>
      </c>
      <c r="C535" s="94"/>
      <c r="D535" s="111">
        <v>0</v>
      </c>
      <c r="E535" s="95" t="s">
        <v>34</v>
      </c>
      <c r="F535" s="95" t="s">
        <v>34</v>
      </c>
      <c r="G535" s="313" t="s">
        <v>2046</v>
      </c>
      <c r="H535" s="116" t="s">
        <v>34</v>
      </c>
      <c r="I535" s="116" t="s">
        <v>34</v>
      </c>
      <c r="J535" s="123" t="s">
        <v>1647</v>
      </c>
      <c r="K535" s="47"/>
    </row>
    <row r="536" spans="1:28" ht="12.75" customHeight="1">
      <c r="A536" s="187" t="s">
        <v>1101</v>
      </c>
      <c r="B536" s="120" t="s">
        <v>235</v>
      </c>
      <c r="C536" s="94"/>
      <c r="D536" s="111">
        <v>0</v>
      </c>
      <c r="E536" s="95" t="s">
        <v>34</v>
      </c>
      <c r="F536" s="95" t="s">
        <v>34</v>
      </c>
      <c r="G536" s="96" t="s">
        <v>1649</v>
      </c>
      <c r="H536" s="116" t="s">
        <v>34</v>
      </c>
      <c r="I536" s="116" t="s">
        <v>34</v>
      </c>
      <c r="J536" s="123" t="s">
        <v>1647</v>
      </c>
      <c r="K536" s="47"/>
    </row>
    <row r="537" spans="1:28" ht="12.75" customHeight="1">
      <c r="A537" s="187" t="s">
        <v>1101</v>
      </c>
      <c r="B537" s="120" t="s">
        <v>374</v>
      </c>
      <c r="C537" s="94"/>
      <c r="D537" s="111">
        <v>0</v>
      </c>
      <c r="E537" s="95" t="s">
        <v>34</v>
      </c>
      <c r="F537" s="95" t="s">
        <v>34</v>
      </c>
      <c r="G537" s="313" t="s">
        <v>2046</v>
      </c>
      <c r="H537" s="116" t="s">
        <v>34</v>
      </c>
      <c r="I537" s="116" t="s">
        <v>34</v>
      </c>
      <c r="J537" s="123" t="s">
        <v>1647</v>
      </c>
      <c r="K537" s="47"/>
    </row>
    <row r="538" spans="1:28" ht="12.75" customHeight="1">
      <c r="A538" s="187" t="s">
        <v>1101</v>
      </c>
      <c r="B538" s="120" t="s">
        <v>149</v>
      </c>
      <c r="C538" s="94"/>
      <c r="D538" s="111">
        <v>0</v>
      </c>
      <c r="E538" s="95" t="s">
        <v>33</v>
      </c>
      <c r="F538" s="95" t="s">
        <v>33</v>
      </c>
      <c r="G538" s="47"/>
      <c r="H538" s="116" t="s">
        <v>34</v>
      </c>
      <c r="I538" s="116" t="s">
        <v>34</v>
      </c>
      <c r="J538" s="123" t="s">
        <v>1647</v>
      </c>
      <c r="K538" s="47"/>
    </row>
    <row r="539" spans="1:28" ht="12.75" customHeight="1">
      <c r="A539" s="187" t="s">
        <v>1101</v>
      </c>
      <c r="B539" s="120" t="s">
        <v>814</v>
      </c>
      <c r="C539" s="94"/>
      <c r="D539" s="111">
        <v>0</v>
      </c>
      <c r="E539" s="95" t="s">
        <v>33</v>
      </c>
      <c r="F539" s="95" t="s">
        <v>33</v>
      </c>
      <c r="G539" s="47"/>
      <c r="H539" s="116" t="s">
        <v>34</v>
      </c>
      <c r="I539" s="116" t="s">
        <v>34</v>
      </c>
      <c r="J539" s="123" t="s">
        <v>1647</v>
      </c>
      <c r="K539" s="47"/>
    </row>
    <row r="540" spans="1:28" ht="12.75" customHeight="1">
      <c r="A540" s="187" t="s">
        <v>1101</v>
      </c>
      <c r="B540" s="120" t="s">
        <v>817</v>
      </c>
      <c r="C540" s="94"/>
      <c r="D540" s="111">
        <v>0</v>
      </c>
      <c r="E540" s="95" t="s">
        <v>34</v>
      </c>
      <c r="F540" s="95" t="s">
        <v>34</v>
      </c>
      <c r="G540" s="313" t="s">
        <v>2046</v>
      </c>
      <c r="H540" s="116" t="s">
        <v>34</v>
      </c>
      <c r="I540" s="116" t="s">
        <v>34</v>
      </c>
      <c r="J540" s="123" t="s">
        <v>1647</v>
      </c>
      <c r="K540" s="47"/>
    </row>
    <row r="541" spans="1:28" ht="12.75" customHeight="1">
      <c r="A541" s="187" t="s">
        <v>1101</v>
      </c>
      <c r="B541" s="120" t="s">
        <v>818</v>
      </c>
      <c r="C541" s="94"/>
      <c r="D541" s="111">
        <v>0</v>
      </c>
      <c r="E541" s="95" t="s">
        <v>34</v>
      </c>
      <c r="F541" s="95" t="s">
        <v>34</v>
      </c>
      <c r="G541" s="313" t="s">
        <v>2046</v>
      </c>
      <c r="H541" s="116" t="s">
        <v>34</v>
      </c>
      <c r="I541" s="116" t="s">
        <v>34</v>
      </c>
      <c r="J541" s="123" t="s">
        <v>1647</v>
      </c>
      <c r="K541" s="47"/>
    </row>
    <row r="542" spans="1:28" ht="12.75" customHeight="1">
      <c r="A542" s="187" t="s">
        <v>1101</v>
      </c>
      <c r="B542" s="120" t="s">
        <v>821</v>
      </c>
      <c r="C542" s="94"/>
      <c r="D542" s="111">
        <v>0</v>
      </c>
      <c r="E542" s="95" t="s">
        <v>34</v>
      </c>
      <c r="F542" s="95" t="s">
        <v>34</v>
      </c>
      <c r="G542" s="96" t="s">
        <v>1649</v>
      </c>
      <c r="H542" s="116" t="s">
        <v>34</v>
      </c>
      <c r="I542" s="116" t="s">
        <v>34</v>
      </c>
      <c r="J542" s="123" t="s">
        <v>1647</v>
      </c>
      <c r="K542" s="47"/>
    </row>
    <row r="543" spans="1:28" ht="12.75" customHeight="1">
      <c r="A543" s="187" t="s">
        <v>1101</v>
      </c>
      <c r="B543" s="127" t="s">
        <v>825</v>
      </c>
      <c r="C543" s="113"/>
      <c r="D543" s="114">
        <v>0</v>
      </c>
      <c r="E543" s="110" t="s">
        <v>34</v>
      </c>
      <c r="F543" s="110" t="s">
        <v>34</v>
      </c>
      <c r="G543" s="102" t="s">
        <v>1649</v>
      </c>
      <c r="H543" s="121" t="s">
        <v>34</v>
      </c>
      <c r="I543" s="121" t="s">
        <v>34</v>
      </c>
      <c r="J543" s="125" t="s">
        <v>1647</v>
      </c>
      <c r="K543" s="108"/>
      <c r="L543" s="24"/>
      <c r="M543" s="24"/>
      <c r="N543" s="24"/>
      <c r="O543" s="24"/>
      <c r="P543" s="24"/>
      <c r="Q543" s="24"/>
      <c r="R543" s="24"/>
      <c r="S543" s="24"/>
      <c r="T543" s="24"/>
      <c r="U543" s="24"/>
      <c r="V543" s="24"/>
      <c r="W543" s="24"/>
      <c r="X543" s="24"/>
      <c r="Y543" s="24"/>
      <c r="Z543" s="24"/>
      <c r="AA543" s="24"/>
      <c r="AB543" s="24"/>
    </row>
    <row r="544" spans="1:28" ht="12.75" customHeight="1">
      <c r="A544" s="230" t="s">
        <v>361</v>
      </c>
      <c r="B544" s="133" t="s">
        <v>771</v>
      </c>
      <c r="C544" s="94"/>
      <c r="D544" s="111">
        <v>0</v>
      </c>
      <c r="E544" s="95" t="s">
        <v>33</v>
      </c>
      <c r="F544" s="95" t="s">
        <v>33</v>
      </c>
      <c r="G544" s="47"/>
      <c r="H544" s="95" t="s">
        <v>34</v>
      </c>
      <c r="I544" s="95" t="s">
        <v>34</v>
      </c>
      <c r="J544" s="96" t="s">
        <v>1650</v>
      </c>
      <c r="K544" s="47"/>
    </row>
    <row r="545" spans="1:28" ht="12.75" customHeight="1">
      <c r="A545" s="187" t="s">
        <v>361</v>
      </c>
      <c r="B545" s="136" t="s">
        <v>780</v>
      </c>
      <c r="C545" s="94"/>
      <c r="D545" s="95">
        <v>0</v>
      </c>
      <c r="E545" s="95" t="s">
        <v>33</v>
      </c>
      <c r="F545" s="95" t="s">
        <v>33</v>
      </c>
      <c r="G545" s="47"/>
      <c r="H545" s="95" t="s">
        <v>34</v>
      </c>
      <c r="I545" s="95" t="s">
        <v>34</v>
      </c>
      <c r="J545" s="96" t="s">
        <v>1650</v>
      </c>
      <c r="K545" s="47"/>
    </row>
    <row r="546" spans="1:28" ht="12.75" customHeight="1">
      <c r="A546" s="187" t="s">
        <v>361</v>
      </c>
      <c r="B546" s="120" t="s">
        <v>2315</v>
      </c>
      <c r="C546" s="47"/>
      <c r="D546" s="95">
        <v>0</v>
      </c>
      <c r="E546" s="95" t="s">
        <v>34</v>
      </c>
      <c r="F546" s="95" t="s">
        <v>34</v>
      </c>
      <c r="G546" s="96" t="s">
        <v>1651</v>
      </c>
      <c r="H546" s="95" t="s">
        <v>34</v>
      </c>
      <c r="I546" s="95" t="s">
        <v>34</v>
      </c>
      <c r="J546" s="96" t="s">
        <v>1650</v>
      </c>
      <c r="K546" s="47"/>
    </row>
    <row r="547" spans="1:28" ht="12.75" customHeight="1">
      <c r="A547" s="187" t="s">
        <v>361</v>
      </c>
      <c r="B547" s="120" t="s">
        <v>788</v>
      </c>
      <c r="C547" s="94"/>
      <c r="D547" s="95">
        <v>0</v>
      </c>
      <c r="E547" s="95" t="s">
        <v>34</v>
      </c>
      <c r="F547" s="95" t="s">
        <v>34</v>
      </c>
      <c r="G547" s="47" t="s">
        <v>1652</v>
      </c>
      <c r="H547" s="95" t="s">
        <v>34</v>
      </c>
      <c r="I547" s="95" t="s">
        <v>34</v>
      </c>
      <c r="J547" s="96" t="s">
        <v>1650</v>
      </c>
      <c r="K547" s="47"/>
    </row>
    <row r="548" spans="1:28" ht="12.75" customHeight="1">
      <c r="A548" s="187" t="s">
        <v>361</v>
      </c>
      <c r="B548" s="120" t="s">
        <v>793</v>
      </c>
      <c r="C548" s="94"/>
      <c r="D548" s="95">
        <v>0</v>
      </c>
      <c r="E548" s="95" t="s">
        <v>33</v>
      </c>
      <c r="F548" s="95" t="s">
        <v>33</v>
      </c>
      <c r="G548" s="47"/>
      <c r="H548" s="95" t="s">
        <v>34</v>
      </c>
      <c r="I548" s="95" t="s">
        <v>34</v>
      </c>
      <c r="J548" s="96" t="s">
        <v>1650</v>
      </c>
      <c r="K548" s="47"/>
    </row>
    <row r="549" spans="1:28" ht="12.75" customHeight="1">
      <c r="A549" s="187" t="s">
        <v>361</v>
      </c>
      <c r="B549" s="120" t="s">
        <v>796</v>
      </c>
      <c r="C549" s="94"/>
      <c r="D549" s="95">
        <v>0</v>
      </c>
      <c r="E549" s="95" t="s">
        <v>33</v>
      </c>
      <c r="F549" s="95" t="s">
        <v>33</v>
      </c>
      <c r="G549" s="47"/>
      <c r="H549" s="95" t="s">
        <v>34</v>
      </c>
      <c r="I549" s="95" t="s">
        <v>34</v>
      </c>
      <c r="J549" s="96" t="s">
        <v>1650</v>
      </c>
      <c r="K549" s="47"/>
    </row>
    <row r="550" spans="1:28" ht="12.75" customHeight="1">
      <c r="A550" s="187" t="s">
        <v>361</v>
      </c>
      <c r="B550" s="194" t="s">
        <v>446</v>
      </c>
      <c r="C550" s="94"/>
      <c r="D550" s="95">
        <v>0</v>
      </c>
      <c r="E550" s="95" t="s">
        <v>34</v>
      </c>
      <c r="F550" s="95" t="s">
        <v>34</v>
      </c>
      <c r="G550" s="47" t="s">
        <v>1653</v>
      </c>
      <c r="H550" s="95" t="s">
        <v>34</v>
      </c>
      <c r="I550" s="95" t="s">
        <v>34</v>
      </c>
      <c r="J550" s="96" t="s">
        <v>1650</v>
      </c>
      <c r="K550" s="47"/>
    </row>
    <row r="551" spans="1:28" ht="12.75" customHeight="1">
      <c r="A551" s="187" t="s">
        <v>361</v>
      </c>
      <c r="B551" s="120" t="s">
        <v>162</v>
      </c>
      <c r="C551" s="94"/>
      <c r="D551" s="95">
        <v>0</v>
      </c>
      <c r="E551" s="95" t="s">
        <v>34</v>
      </c>
      <c r="F551" s="95" t="s">
        <v>34</v>
      </c>
      <c r="G551" s="96" t="s">
        <v>1654</v>
      </c>
      <c r="H551" s="95" t="s">
        <v>34</v>
      </c>
      <c r="I551" s="95" t="s">
        <v>34</v>
      </c>
      <c r="J551" s="96" t="s">
        <v>1650</v>
      </c>
      <c r="K551" s="47"/>
    </row>
    <row r="552" spans="1:28" ht="12.75" customHeight="1">
      <c r="A552" s="187" t="s">
        <v>361</v>
      </c>
      <c r="B552" s="120" t="s">
        <v>235</v>
      </c>
      <c r="C552" s="94"/>
      <c r="D552" s="95">
        <v>0</v>
      </c>
      <c r="E552" s="95" t="s">
        <v>34</v>
      </c>
      <c r="F552" s="95" t="s">
        <v>34</v>
      </c>
      <c r="G552" s="96" t="s">
        <v>1654</v>
      </c>
      <c r="H552" s="95" t="s">
        <v>34</v>
      </c>
      <c r="I552" s="95" t="s">
        <v>34</v>
      </c>
      <c r="J552" s="96" t="s">
        <v>1650</v>
      </c>
      <c r="K552" s="47"/>
    </row>
    <row r="553" spans="1:28" ht="12.75" customHeight="1">
      <c r="A553" s="187" t="s">
        <v>361</v>
      </c>
      <c r="B553" s="120" t="s">
        <v>374</v>
      </c>
      <c r="C553" s="94"/>
      <c r="D553" s="95">
        <v>0</v>
      </c>
      <c r="E553" s="95" t="s">
        <v>34</v>
      </c>
      <c r="F553" s="95" t="s">
        <v>34</v>
      </c>
      <c r="G553" s="96" t="s">
        <v>1654</v>
      </c>
      <c r="H553" s="95" t="s">
        <v>34</v>
      </c>
      <c r="I553" s="95" t="s">
        <v>34</v>
      </c>
      <c r="J553" s="96" t="s">
        <v>1650</v>
      </c>
      <c r="K553" s="47"/>
    </row>
    <row r="554" spans="1:28" ht="12.75" customHeight="1">
      <c r="A554" s="187" t="s">
        <v>361</v>
      </c>
      <c r="B554" s="120" t="s">
        <v>149</v>
      </c>
      <c r="C554" s="94"/>
      <c r="D554" s="95">
        <v>0</v>
      </c>
      <c r="E554" s="95" t="s">
        <v>34</v>
      </c>
      <c r="F554" s="95" t="s">
        <v>34</v>
      </c>
      <c r="G554" s="96" t="s">
        <v>1651</v>
      </c>
      <c r="H554" s="95" t="s">
        <v>34</v>
      </c>
      <c r="I554" s="95" t="s">
        <v>34</v>
      </c>
      <c r="J554" s="96" t="s">
        <v>1650</v>
      </c>
      <c r="K554" s="47"/>
    </row>
    <row r="555" spans="1:28" ht="12.75" customHeight="1">
      <c r="A555" s="187" t="s">
        <v>361</v>
      </c>
      <c r="B555" s="120" t="s">
        <v>814</v>
      </c>
      <c r="C555" s="94"/>
      <c r="D555" s="95">
        <v>0</v>
      </c>
      <c r="E555" s="95" t="s">
        <v>34</v>
      </c>
      <c r="F555" s="95" t="s">
        <v>34</v>
      </c>
      <c r="G555" s="47" t="s">
        <v>1655</v>
      </c>
      <c r="H555" s="95" t="s">
        <v>34</v>
      </c>
      <c r="I555" s="95" t="s">
        <v>34</v>
      </c>
      <c r="J555" s="96" t="s">
        <v>1650</v>
      </c>
      <c r="K555" s="47"/>
    </row>
    <row r="556" spans="1:28" ht="12.75" customHeight="1">
      <c r="A556" s="187" t="s">
        <v>361</v>
      </c>
      <c r="B556" s="120" t="s">
        <v>817</v>
      </c>
      <c r="C556" s="94"/>
      <c r="D556" s="95">
        <v>0</v>
      </c>
      <c r="E556" s="95" t="s">
        <v>33</v>
      </c>
      <c r="F556" s="95" t="s">
        <v>33</v>
      </c>
      <c r="G556" s="47"/>
      <c r="H556" s="95" t="s">
        <v>34</v>
      </c>
      <c r="I556" s="95" t="s">
        <v>34</v>
      </c>
      <c r="J556" s="96" t="s">
        <v>1650</v>
      </c>
      <c r="K556" s="47"/>
    </row>
    <row r="557" spans="1:28" ht="12.75" customHeight="1">
      <c r="A557" s="187" t="s">
        <v>361</v>
      </c>
      <c r="B557" s="120" t="s">
        <v>818</v>
      </c>
      <c r="C557" s="94"/>
      <c r="D557" s="95">
        <v>0</v>
      </c>
      <c r="E557" s="95" t="s">
        <v>34</v>
      </c>
      <c r="F557" s="95" t="s">
        <v>34</v>
      </c>
      <c r="G557" s="96" t="s">
        <v>1654</v>
      </c>
      <c r="H557" s="95" t="s">
        <v>34</v>
      </c>
      <c r="I557" s="95" t="s">
        <v>34</v>
      </c>
      <c r="J557" s="96" t="s">
        <v>1650</v>
      </c>
      <c r="K557" s="47"/>
    </row>
    <row r="558" spans="1:28" ht="12.75" customHeight="1">
      <c r="A558" s="187" t="s">
        <v>361</v>
      </c>
      <c r="B558" s="120" t="s">
        <v>821</v>
      </c>
      <c r="C558" s="94"/>
      <c r="D558" s="95">
        <v>0</v>
      </c>
      <c r="E558" s="95" t="s">
        <v>34</v>
      </c>
      <c r="F558" s="95" t="s">
        <v>34</v>
      </c>
      <c r="G558" s="47" t="s">
        <v>1656</v>
      </c>
      <c r="H558" s="95" t="s">
        <v>34</v>
      </c>
      <c r="I558" s="95" t="s">
        <v>34</v>
      </c>
      <c r="J558" s="96" t="s">
        <v>1650</v>
      </c>
      <c r="K558" s="47"/>
    </row>
    <row r="559" spans="1:28" ht="12.75" customHeight="1">
      <c r="A559" s="187" t="s">
        <v>361</v>
      </c>
      <c r="B559" s="127" t="s">
        <v>825</v>
      </c>
      <c r="C559" s="113"/>
      <c r="D559" s="114">
        <v>0</v>
      </c>
      <c r="E559" s="110" t="s">
        <v>34</v>
      </c>
      <c r="F559" s="110" t="s">
        <v>34</v>
      </c>
      <c r="G559" s="102" t="s">
        <v>1651</v>
      </c>
      <c r="H559" s="110" t="s">
        <v>34</v>
      </c>
      <c r="I559" s="110" t="s">
        <v>34</v>
      </c>
      <c r="J559" s="102" t="s">
        <v>1650</v>
      </c>
      <c r="K559" s="108"/>
      <c r="L559" s="24"/>
      <c r="M559" s="24"/>
      <c r="N559" s="24"/>
      <c r="O559" s="24"/>
      <c r="P559" s="24"/>
      <c r="Q559" s="24"/>
      <c r="R559" s="24"/>
      <c r="S559" s="24"/>
      <c r="T559" s="24"/>
      <c r="U559" s="24"/>
      <c r="V559" s="24"/>
      <c r="W559" s="24"/>
      <c r="X559" s="24"/>
      <c r="Y559" s="24"/>
      <c r="Z559" s="24"/>
      <c r="AA559" s="24"/>
      <c r="AB559" s="24"/>
    </row>
    <row r="560" spans="1:28" ht="12.75" customHeight="1">
      <c r="A560" s="230" t="s">
        <v>470</v>
      </c>
      <c r="B560" s="133" t="s">
        <v>771</v>
      </c>
      <c r="C560" s="94"/>
      <c r="D560" s="111">
        <v>0</v>
      </c>
      <c r="E560" s="95" t="s">
        <v>33</v>
      </c>
      <c r="F560" s="95" t="s">
        <v>33</v>
      </c>
      <c r="G560" s="47"/>
      <c r="H560" s="95" t="s">
        <v>34</v>
      </c>
      <c r="I560" s="95" t="s">
        <v>44</v>
      </c>
      <c r="J560" s="96" t="s">
        <v>1657</v>
      </c>
      <c r="K560" s="47"/>
    </row>
    <row r="561" spans="1:28" ht="12.75" customHeight="1">
      <c r="A561" s="187" t="s">
        <v>470</v>
      </c>
      <c r="B561" s="136" t="s">
        <v>780</v>
      </c>
      <c r="C561" s="94"/>
      <c r="D561" s="111">
        <v>0</v>
      </c>
      <c r="E561" s="95" t="s">
        <v>33</v>
      </c>
      <c r="F561" s="95" t="s">
        <v>33</v>
      </c>
      <c r="G561" s="47"/>
      <c r="H561" s="95" t="s">
        <v>34</v>
      </c>
      <c r="I561" s="95" t="s">
        <v>44</v>
      </c>
      <c r="J561" s="96" t="s">
        <v>1657</v>
      </c>
      <c r="K561" s="47"/>
    </row>
    <row r="562" spans="1:28" ht="12.75" customHeight="1">
      <c r="A562" s="187" t="s">
        <v>470</v>
      </c>
      <c r="B562" s="120" t="s">
        <v>2315</v>
      </c>
      <c r="C562" s="94"/>
      <c r="D562" s="111">
        <v>0</v>
      </c>
      <c r="E562" s="95" t="s">
        <v>33</v>
      </c>
      <c r="F562" s="95" t="s">
        <v>33</v>
      </c>
      <c r="G562" s="47"/>
      <c r="H562" s="95" t="s">
        <v>34</v>
      </c>
      <c r="I562" s="95" t="s">
        <v>44</v>
      </c>
      <c r="J562" s="96" t="s">
        <v>1657</v>
      </c>
      <c r="K562" s="47"/>
    </row>
    <row r="563" spans="1:28" ht="12.75" customHeight="1">
      <c r="A563" s="187" t="s">
        <v>470</v>
      </c>
      <c r="B563" s="120" t="s">
        <v>788</v>
      </c>
      <c r="C563" s="94"/>
      <c r="D563" s="111">
        <v>0</v>
      </c>
      <c r="E563" s="95" t="s">
        <v>33</v>
      </c>
      <c r="F563" s="95" t="s">
        <v>33</v>
      </c>
      <c r="G563" s="47" t="s">
        <v>1658</v>
      </c>
      <c r="H563" s="95" t="s">
        <v>34</v>
      </c>
      <c r="I563" s="95" t="s">
        <v>44</v>
      </c>
      <c r="J563" s="96" t="s">
        <v>1657</v>
      </c>
      <c r="K563" s="136" t="s">
        <v>1659</v>
      </c>
    </row>
    <row r="564" spans="1:28" ht="12.75" customHeight="1">
      <c r="A564" s="187" t="s">
        <v>470</v>
      </c>
      <c r="B564" s="120" t="s">
        <v>793</v>
      </c>
      <c r="C564" s="94"/>
      <c r="D564" s="111">
        <v>0</v>
      </c>
      <c r="E564" s="95" t="s">
        <v>33</v>
      </c>
      <c r="F564" s="95" t="s">
        <v>33</v>
      </c>
      <c r="G564" s="47" t="s">
        <v>1658</v>
      </c>
      <c r="H564" s="95" t="s">
        <v>34</v>
      </c>
      <c r="I564" s="95" t="s">
        <v>44</v>
      </c>
      <c r="J564" s="96" t="s">
        <v>1657</v>
      </c>
      <c r="K564" s="136" t="s">
        <v>1659</v>
      </c>
    </row>
    <row r="565" spans="1:28" ht="12.75" customHeight="1">
      <c r="A565" s="187" t="s">
        <v>470</v>
      </c>
      <c r="B565" s="120" t="s">
        <v>796</v>
      </c>
      <c r="C565" s="94"/>
      <c r="D565" s="111">
        <v>0</v>
      </c>
      <c r="E565" s="95" t="s">
        <v>33</v>
      </c>
      <c r="F565" s="95" t="s">
        <v>33</v>
      </c>
      <c r="G565" s="47" t="s">
        <v>1658</v>
      </c>
      <c r="H565" s="95" t="s">
        <v>34</v>
      </c>
      <c r="I565" s="95" t="s">
        <v>44</v>
      </c>
      <c r="J565" s="96" t="s">
        <v>1657</v>
      </c>
      <c r="K565" s="136" t="s">
        <v>1659</v>
      </c>
    </row>
    <row r="566" spans="1:28" ht="12.75" customHeight="1">
      <c r="A566" s="187" t="s">
        <v>470</v>
      </c>
      <c r="B566" s="194" t="s">
        <v>446</v>
      </c>
      <c r="C566" s="94"/>
      <c r="D566" s="111">
        <v>0</v>
      </c>
      <c r="E566" s="95" t="s">
        <v>33</v>
      </c>
      <c r="F566" s="95" t="s">
        <v>33</v>
      </c>
      <c r="G566" s="47" t="s">
        <v>1658</v>
      </c>
      <c r="H566" s="95" t="s">
        <v>34</v>
      </c>
      <c r="I566" s="95" t="s">
        <v>44</v>
      </c>
      <c r="J566" s="96" t="s">
        <v>1657</v>
      </c>
      <c r="K566" s="136" t="s">
        <v>1659</v>
      </c>
    </row>
    <row r="567" spans="1:28" ht="12.75" customHeight="1">
      <c r="A567" s="187" t="s">
        <v>470</v>
      </c>
      <c r="B567" s="120" t="s">
        <v>162</v>
      </c>
      <c r="C567" s="94"/>
      <c r="D567" s="111">
        <v>0</v>
      </c>
      <c r="E567" s="95" t="s">
        <v>33</v>
      </c>
      <c r="F567" s="95" t="s">
        <v>33</v>
      </c>
      <c r="G567" s="47" t="s">
        <v>1658</v>
      </c>
      <c r="H567" s="95" t="s">
        <v>34</v>
      </c>
      <c r="I567" s="95" t="s">
        <v>44</v>
      </c>
      <c r="J567" s="96" t="s">
        <v>1657</v>
      </c>
      <c r="K567" s="136" t="s">
        <v>1659</v>
      </c>
    </row>
    <row r="568" spans="1:28" ht="12.75" customHeight="1">
      <c r="A568" s="187" t="s">
        <v>470</v>
      </c>
      <c r="B568" s="120" t="s">
        <v>235</v>
      </c>
      <c r="C568" s="94"/>
      <c r="D568" s="111">
        <v>0</v>
      </c>
      <c r="E568" s="95" t="s">
        <v>33</v>
      </c>
      <c r="F568" s="95" t="s">
        <v>33</v>
      </c>
      <c r="G568" s="47" t="s">
        <v>1658</v>
      </c>
      <c r="H568" s="95" t="s">
        <v>34</v>
      </c>
      <c r="I568" s="95" t="s">
        <v>44</v>
      </c>
      <c r="J568" s="96" t="s">
        <v>1657</v>
      </c>
      <c r="K568" s="136" t="s">
        <v>1659</v>
      </c>
    </row>
    <row r="569" spans="1:28" ht="12.75" customHeight="1">
      <c r="A569" s="187" t="s">
        <v>470</v>
      </c>
      <c r="B569" s="120" t="s">
        <v>374</v>
      </c>
      <c r="C569" s="94"/>
      <c r="D569" s="111">
        <v>0</v>
      </c>
      <c r="E569" s="95" t="s">
        <v>34</v>
      </c>
      <c r="F569" s="95" t="s">
        <v>44</v>
      </c>
      <c r="G569" s="47" t="s">
        <v>229</v>
      </c>
      <c r="H569" s="95" t="s">
        <v>34</v>
      </c>
      <c r="I569" s="95" t="s">
        <v>44</v>
      </c>
      <c r="J569" s="96" t="s">
        <v>1657</v>
      </c>
      <c r="K569" s="47"/>
    </row>
    <row r="570" spans="1:28" ht="12.75" customHeight="1">
      <c r="A570" s="187" t="s">
        <v>470</v>
      </c>
      <c r="B570" s="120" t="s">
        <v>149</v>
      </c>
      <c r="C570" s="94"/>
      <c r="D570" s="111">
        <v>0</v>
      </c>
      <c r="E570" s="95" t="s">
        <v>34</v>
      </c>
      <c r="F570" s="95" t="s">
        <v>44</v>
      </c>
      <c r="G570" s="47" t="s">
        <v>229</v>
      </c>
      <c r="H570" s="95" t="s">
        <v>34</v>
      </c>
      <c r="I570" s="95" t="s">
        <v>44</v>
      </c>
      <c r="J570" s="96" t="s">
        <v>1657</v>
      </c>
      <c r="K570" s="47"/>
    </row>
    <row r="571" spans="1:28" ht="12.75" customHeight="1">
      <c r="A571" s="187" t="s">
        <v>470</v>
      </c>
      <c r="B571" s="120" t="s">
        <v>814</v>
      </c>
      <c r="C571" s="94"/>
      <c r="D571" s="111">
        <v>0</v>
      </c>
      <c r="E571" s="95" t="s">
        <v>33</v>
      </c>
      <c r="F571" s="95" t="s">
        <v>33</v>
      </c>
      <c r="G571" s="47"/>
      <c r="H571" s="95" t="s">
        <v>34</v>
      </c>
      <c r="I571" s="95" t="s">
        <v>44</v>
      </c>
      <c r="J571" s="96" t="s">
        <v>1657</v>
      </c>
      <c r="K571" s="47"/>
    </row>
    <row r="572" spans="1:28" ht="12.75" customHeight="1">
      <c r="A572" s="187" t="s">
        <v>470</v>
      </c>
      <c r="B572" s="120" t="s">
        <v>817</v>
      </c>
      <c r="C572" s="94"/>
      <c r="D572" s="111">
        <v>0</v>
      </c>
      <c r="E572" s="95" t="s">
        <v>33</v>
      </c>
      <c r="F572" s="95" t="s">
        <v>33</v>
      </c>
      <c r="G572" s="47" t="s">
        <v>1658</v>
      </c>
      <c r="H572" s="95" t="s">
        <v>34</v>
      </c>
      <c r="I572" s="95" t="s">
        <v>44</v>
      </c>
      <c r="J572" s="96" t="s">
        <v>1657</v>
      </c>
      <c r="K572" s="136" t="s">
        <v>1659</v>
      </c>
    </row>
    <row r="573" spans="1:28" ht="12.75" customHeight="1">
      <c r="A573" s="187" t="s">
        <v>470</v>
      </c>
      <c r="B573" s="120" t="s">
        <v>818</v>
      </c>
      <c r="C573" s="94" t="s">
        <v>93</v>
      </c>
      <c r="D573" s="111">
        <v>1</v>
      </c>
      <c r="E573" s="95" t="s">
        <v>34</v>
      </c>
      <c r="F573" s="95" t="s">
        <v>44</v>
      </c>
      <c r="G573" s="47" t="s">
        <v>229</v>
      </c>
      <c r="H573" s="95" t="s">
        <v>34</v>
      </c>
      <c r="I573" s="95" t="s">
        <v>44</v>
      </c>
      <c r="J573" s="96" t="s">
        <v>1657</v>
      </c>
      <c r="K573" s="47"/>
    </row>
    <row r="574" spans="1:28" ht="12.75" customHeight="1">
      <c r="A574" s="187" t="s">
        <v>470</v>
      </c>
      <c r="B574" s="120" t="s">
        <v>821</v>
      </c>
      <c r="C574" s="94"/>
      <c r="D574" s="111">
        <v>0</v>
      </c>
      <c r="E574" s="95" t="s">
        <v>33</v>
      </c>
      <c r="F574" s="95" t="s">
        <v>33</v>
      </c>
      <c r="G574" s="47" t="s">
        <v>1658</v>
      </c>
      <c r="H574" s="95" t="s">
        <v>34</v>
      </c>
      <c r="I574" s="95" t="s">
        <v>44</v>
      </c>
      <c r="J574" s="96" t="s">
        <v>1657</v>
      </c>
      <c r="K574" s="136" t="s">
        <v>1659</v>
      </c>
    </row>
    <row r="575" spans="1:28" ht="12.75" customHeight="1">
      <c r="A575" s="187" t="s">
        <v>470</v>
      </c>
      <c r="B575" s="127" t="s">
        <v>825</v>
      </c>
      <c r="C575" s="113"/>
      <c r="D575" s="114">
        <v>0</v>
      </c>
      <c r="E575" s="110" t="s">
        <v>33</v>
      </c>
      <c r="F575" s="110" t="s">
        <v>33</v>
      </c>
      <c r="G575" s="108"/>
      <c r="H575" s="110" t="s">
        <v>34</v>
      </c>
      <c r="I575" s="110" t="s">
        <v>44</v>
      </c>
      <c r="J575" s="102" t="s">
        <v>1657</v>
      </c>
      <c r="K575" s="108"/>
      <c r="L575" s="24"/>
      <c r="M575" s="24"/>
      <c r="N575" s="24"/>
      <c r="O575" s="24"/>
      <c r="P575" s="24"/>
      <c r="Q575" s="24"/>
      <c r="R575" s="24"/>
      <c r="S575" s="24"/>
      <c r="T575" s="24"/>
      <c r="U575" s="24"/>
      <c r="V575" s="24"/>
      <c r="W575" s="24"/>
      <c r="X575" s="24"/>
      <c r="Y575" s="24"/>
      <c r="Z575" s="24"/>
      <c r="AA575" s="24"/>
      <c r="AB575" s="24"/>
    </row>
    <row r="576" spans="1:28" ht="12.75" customHeight="1">
      <c r="A576" s="235" t="s">
        <v>402</v>
      </c>
      <c r="B576" s="133" t="s">
        <v>771</v>
      </c>
      <c r="C576" s="47"/>
      <c r="D576" s="95">
        <v>0</v>
      </c>
      <c r="E576" s="95" t="s">
        <v>33</v>
      </c>
      <c r="F576" s="95" t="s">
        <v>33</v>
      </c>
      <c r="G576" s="47"/>
      <c r="H576" s="95" t="s">
        <v>34</v>
      </c>
      <c r="I576" s="95" t="s">
        <v>44</v>
      </c>
      <c r="J576" s="120" t="s">
        <v>1660</v>
      </c>
      <c r="K576" s="47"/>
    </row>
    <row r="577" spans="1:28" ht="12.75" customHeight="1">
      <c r="A577" s="231" t="s">
        <v>402</v>
      </c>
      <c r="B577" s="136" t="s">
        <v>780</v>
      </c>
      <c r="C577" s="47"/>
      <c r="D577" s="95">
        <v>0</v>
      </c>
      <c r="E577" s="95" t="s">
        <v>33</v>
      </c>
      <c r="F577" s="95" t="s">
        <v>33</v>
      </c>
      <c r="G577" s="120"/>
      <c r="H577" s="95" t="s">
        <v>34</v>
      </c>
      <c r="I577" s="95" t="s">
        <v>44</v>
      </c>
      <c r="J577" s="120" t="s">
        <v>1660</v>
      </c>
      <c r="K577" s="120"/>
    </row>
    <row r="578" spans="1:28" ht="12.75" customHeight="1">
      <c r="A578" s="231" t="s">
        <v>402</v>
      </c>
      <c r="B578" s="120" t="s">
        <v>2315</v>
      </c>
      <c r="C578" s="47"/>
      <c r="D578" s="95">
        <v>0</v>
      </c>
      <c r="E578" s="95" t="s">
        <v>33</v>
      </c>
      <c r="F578" s="95" t="s">
        <v>33</v>
      </c>
      <c r="G578" s="47"/>
      <c r="H578" s="95" t="s">
        <v>34</v>
      </c>
      <c r="I578" s="95" t="s">
        <v>44</v>
      </c>
      <c r="J578" s="120" t="s">
        <v>1660</v>
      </c>
      <c r="K578" s="47"/>
    </row>
    <row r="579" spans="1:28" ht="12.75" customHeight="1">
      <c r="A579" s="231" t="s">
        <v>402</v>
      </c>
      <c r="B579" s="120" t="s">
        <v>788</v>
      </c>
      <c r="C579" s="47"/>
      <c r="D579" s="95">
        <v>0</v>
      </c>
      <c r="E579" s="95" t="s">
        <v>33</v>
      </c>
      <c r="F579" s="95" t="s">
        <v>33</v>
      </c>
      <c r="G579" s="47"/>
      <c r="H579" s="95" t="s">
        <v>34</v>
      </c>
      <c r="I579" s="95" t="s">
        <v>44</v>
      </c>
      <c r="J579" s="120" t="s">
        <v>1660</v>
      </c>
      <c r="K579" s="47"/>
    </row>
    <row r="580" spans="1:28" ht="12.75" customHeight="1">
      <c r="A580" s="231" t="s">
        <v>402</v>
      </c>
      <c r="B580" s="120" t="s">
        <v>793</v>
      </c>
      <c r="C580" s="47"/>
      <c r="D580" s="95">
        <v>0</v>
      </c>
      <c r="E580" s="95" t="s">
        <v>33</v>
      </c>
      <c r="F580" s="95" t="s">
        <v>33</v>
      </c>
      <c r="G580" s="47"/>
      <c r="H580" s="95" t="s">
        <v>34</v>
      </c>
      <c r="I580" s="95" t="s">
        <v>44</v>
      </c>
      <c r="J580" s="120" t="s">
        <v>1660</v>
      </c>
      <c r="K580" s="47"/>
    </row>
    <row r="581" spans="1:28" ht="12.75" customHeight="1">
      <c r="A581" s="231" t="s">
        <v>402</v>
      </c>
      <c r="B581" s="120" t="s">
        <v>796</v>
      </c>
      <c r="C581" s="47"/>
      <c r="D581" s="95">
        <v>0</v>
      </c>
      <c r="E581" s="95" t="s">
        <v>33</v>
      </c>
      <c r="F581" s="95" t="s">
        <v>33</v>
      </c>
      <c r="G581" s="47"/>
      <c r="H581" s="95" t="s">
        <v>34</v>
      </c>
      <c r="I581" s="95" t="s">
        <v>44</v>
      </c>
      <c r="J581" s="120" t="s">
        <v>1660</v>
      </c>
      <c r="K581" s="47"/>
    </row>
    <row r="582" spans="1:28" ht="12.75" customHeight="1">
      <c r="A582" s="231" t="s">
        <v>402</v>
      </c>
      <c r="B582" s="194" t="s">
        <v>446</v>
      </c>
      <c r="C582" s="47"/>
      <c r="D582" s="95">
        <v>0</v>
      </c>
      <c r="E582" s="95" t="s">
        <v>33</v>
      </c>
      <c r="F582" s="95" t="s">
        <v>33</v>
      </c>
      <c r="G582" s="47"/>
      <c r="H582" s="95" t="s">
        <v>34</v>
      </c>
      <c r="I582" s="95" t="s">
        <v>44</v>
      </c>
      <c r="J582" s="120" t="s">
        <v>1660</v>
      </c>
      <c r="K582" s="47"/>
    </row>
    <row r="583" spans="1:28" ht="12.75" customHeight="1">
      <c r="A583" s="231" t="s">
        <v>402</v>
      </c>
      <c r="B583" s="120" t="s">
        <v>162</v>
      </c>
      <c r="C583" s="47"/>
      <c r="D583" s="95">
        <v>0</v>
      </c>
      <c r="E583" s="95" t="s">
        <v>33</v>
      </c>
      <c r="F583" s="95" t="s">
        <v>33</v>
      </c>
      <c r="G583" s="47"/>
      <c r="H583" s="95" t="s">
        <v>34</v>
      </c>
      <c r="I583" s="95" t="s">
        <v>44</v>
      </c>
      <c r="J583" s="120" t="s">
        <v>1660</v>
      </c>
      <c r="K583" s="47"/>
    </row>
    <row r="584" spans="1:28" ht="12.75" customHeight="1">
      <c r="A584" s="231" t="s">
        <v>402</v>
      </c>
      <c r="B584" s="120" t="s">
        <v>235</v>
      </c>
      <c r="C584" s="47"/>
      <c r="D584" s="95">
        <v>0</v>
      </c>
      <c r="E584" s="95" t="s">
        <v>34</v>
      </c>
      <c r="F584" s="95" t="s">
        <v>34</v>
      </c>
      <c r="G584" s="96" t="s">
        <v>1661</v>
      </c>
      <c r="H584" s="95" t="s">
        <v>34</v>
      </c>
      <c r="I584" s="95" t="s">
        <v>44</v>
      </c>
      <c r="J584" s="120" t="s">
        <v>1660</v>
      </c>
      <c r="K584" s="47"/>
    </row>
    <row r="585" spans="1:28" ht="12.75" customHeight="1">
      <c r="A585" s="231" t="s">
        <v>402</v>
      </c>
      <c r="B585" s="120" t="s">
        <v>374</v>
      </c>
      <c r="C585" s="47"/>
      <c r="D585" s="95">
        <v>0</v>
      </c>
      <c r="E585" s="95" t="s">
        <v>33</v>
      </c>
      <c r="F585" s="95" t="s">
        <v>33</v>
      </c>
      <c r="G585" s="47"/>
      <c r="H585" s="95" t="s">
        <v>34</v>
      </c>
      <c r="I585" s="95" t="s">
        <v>44</v>
      </c>
      <c r="J585" s="120" t="s">
        <v>1660</v>
      </c>
      <c r="K585" s="47"/>
    </row>
    <row r="586" spans="1:28" ht="12.75" customHeight="1">
      <c r="A586" s="231" t="s">
        <v>402</v>
      </c>
      <c r="B586" s="120" t="s">
        <v>149</v>
      </c>
      <c r="C586" s="47"/>
      <c r="D586" s="95">
        <v>0</v>
      </c>
      <c r="E586" s="95" t="s">
        <v>33</v>
      </c>
      <c r="F586" s="95" t="s">
        <v>33</v>
      </c>
      <c r="G586" s="47"/>
      <c r="H586" s="95" t="s">
        <v>34</v>
      </c>
      <c r="I586" s="95" t="s">
        <v>44</v>
      </c>
      <c r="J586" s="120" t="s">
        <v>1660</v>
      </c>
      <c r="K586" s="47"/>
    </row>
    <row r="587" spans="1:28" ht="12.75" customHeight="1">
      <c r="A587" s="231" t="s">
        <v>402</v>
      </c>
      <c r="B587" s="120" t="s">
        <v>814</v>
      </c>
      <c r="C587" s="47"/>
      <c r="D587" s="95">
        <v>0</v>
      </c>
      <c r="E587" s="95" t="s">
        <v>33</v>
      </c>
      <c r="F587" s="95" t="s">
        <v>33</v>
      </c>
      <c r="G587" s="47"/>
      <c r="H587" s="95" t="s">
        <v>34</v>
      </c>
      <c r="I587" s="95" t="s">
        <v>44</v>
      </c>
      <c r="J587" s="120" t="s">
        <v>1660</v>
      </c>
      <c r="K587" s="47"/>
    </row>
    <row r="588" spans="1:28" ht="12.75" customHeight="1">
      <c r="A588" s="231" t="s">
        <v>402</v>
      </c>
      <c r="B588" s="120" t="s">
        <v>817</v>
      </c>
      <c r="C588" s="47"/>
      <c r="D588" s="95">
        <v>0</v>
      </c>
      <c r="E588" s="95" t="s">
        <v>33</v>
      </c>
      <c r="F588" s="95" t="s">
        <v>33</v>
      </c>
      <c r="G588" s="47"/>
      <c r="H588" s="95" t="s">
        <v>34</v>
      </c>
      <c r="I588" s="95" t="s">
        <v>44</v>
      </c>
      <c r="J588" s="120" t="s">
        <v>1660</v>
      </c>
      <c r="K588" s="47"/>
    </row>
    <row r="589" spans="1:28" ht="12.75" customHeight="1">
      <c r="A589" s="231" t="s">
        <v>402</v>
      </c>
      <c r="B589" s="120" t="s">
        <v>818</v>
      </c>
      <c r="C589" s="47"/>
      <c r="D589" s="95">
        <v>0</v>
      </c>
      <c r="E589" s="95" t="s">
        <v>33</v>
      </c>
      <c r="F589" s="95" t="s">
        <v>33</v>
      </c>
      <c r="G589" s="47"/>
      <c r="H589" s="95" t="s">
        <v>34</v>
      </c>
      <c r="I589" s="95" t="s">
        <v>44</v>
      </c>
      <c r="J589" s="120" t="s">
        <v>1660</v>
      </c>
      <c r="K589" s="47"/>
    </row>
    <row r="590" spans="1:28" ht="12.75" customHeight="1">
      <c r="A590" s="231" t="s">
        <v>402</v>
      </c>
      <c r="B590" s="120" t="s">
        <v>821</v>
      </c>
      <c r="C590" s="47"/>
      <c r="D590" s="95">
        <v>0</v>
      </c>
      <c r="E590" s="95" t="s">
        <v>34</v>
      </c>
      <c r="F590" s="95" t="s">
        <v>34</v>
      </c>
      <c r="G590" s="96" t="s">
        <v>1662</v>
      </c>
      <c r="H590" s="95" t="s">
        <v>34</v>
      </c>
      <c r="I590" s="95" t="s">
        <v>44</v>
      </c>
      <c r="J590" s="120" t="s">
        <v>1660</v>
      </c>
      <c r="K590" s="47"/>
    </row>
    <row r="591" spans="1:28" ht="12.75" customHeight="1">
      <c r="A591" s="236" t="s">
        <v>402</v>
      </c>
      <c r="B591" s="127" t="s">
        <v>825</v>
      </c>
      <c r="C591" s="47"/>
      <c r="D591" s="95">
        <v>0</v>
      </c>
      <c r="E591" s="95" t="s">
        <v>33</v>
      </c>
      <c r="F591" s="95" t="s">
        <v>33</v>
      </c>
      <c r="G591" s="47"/>
      <c r="H591" s="110" t="s">
        <v>34</v>
      </c>
      <c r="I591" s="110" t="s">
        <v>44</v>
      </c>
      <c r="J591" s="127" t="s">
        <v>1660</v>
      </c>
      <c r="K591" s="47"/>
    </row>
    <row r="592" spans="1:28" ht="12.75" customHeight="1">
      <c r="A592" s="231" t="s">
        <v>480</v>
      </c>
      <c r="B592" s="133" t="s">
        <v>771</v>
      </c>
      <c r="C592" s="134"/>
      <c r="D592" s="135">
        <v>0</v>
      </c>
      <c r="E592" s="105" t="s">
        <v>33</v>
      </c>
      <c r="F592" s="105" t="s">
        <v>33</v>
      </c>
      <c r="G592" s="103"/>
      <c r="H592" s="95" t="s">
        <v>34</v>
      </c>
      <c r="I592" s="95" t="s">
        <v>44</v>
      </c>
      <c r="J592" s="96" t="s">
        <v>1663</v>
      </c>
      <c r="K592" s="103"/>
      <c r="L592" s="23"/>
      <c r="M592" s="23"/>
      <c r="N592" s="23"/>
      <c r="O592" s="23"/>
      <c r="P592" s="23"/>
      <c r="Q592" s="23"/>
      <c r="R592" s="23"/>
      <c r="S592" s="23"/>
      <c r="T592" s="23"/>
      <c r="U592" s="23"/>
      <c r="V592" s="23"/>
      <c r="W592" s="23"/>
      <c r="X592" s="23"/>
      <c r="Y592" s="23"/>
      <c r="Z592" s="23"/>
      <c r="AA592" s="23"/>
      <c r="AB592" s="23"/>
    </row>
    <row r="593" spans="1:28" ht="12.75" customHeight="1">
      <c r="A593" s="231" t="s">
        <v>480</v>
      </c>
      <c r="B593" s="136" t="s">
        <v>780</v>
      </c>
      <c r="C593" s="94"/>
      <c r="D593" s="111">
        <v>0</v>
      </c>
      <c r="E593" s="95" t="s">
        <v>34</v>
      </c>
      <c r="F593" s="95" t="s">
        <v>34</v>
      </c>
      <c r="G593" s="47" t="s">
        <v>371</v>
      </c>
      <c r="H593" s="95" t="s">
        <v>34</v>
      </c>
      <c r="I593" s="95" t="s">
        <v>44</v>
      </c>
      <c r="J593" s="96" t="s">
        <v>1663</v>
      </c>
      <c r="K593" s="47"/>
    </row>
    <row r="594" spans="1:28" ht="12.75" customHeight="1">
      <c r="A594" s="231" t="s">
        <v>480</v>
      </c>
      <c r="B594" s="120" t="s">
        <v>2315</v>
      </c>
      <c r="C594" s="94"/>
      <c r="D594" s="111">
        <v>0</v>
      </c>
      <c r="E594" s="95" t="s">
        <v>34</v>
      </c>
      <c r="F594" s="95" t="s">
        <v>34</v>
      </c>
      <c r="G594" s="96" t="s">
        <v>1664</v>
      </c>
      <c r="H594" s="95" t="s">
        <v>34</v>
      </c>
      <c r="I594" s="95" t="s">
        <v>44</v>
      </c>
      <c r="J594" s="96" t="s">
        <v>1663</v>
      </c>
      <c r="K594" s="47"/>
    </row>
    <row r="595" spans="1:28" ht="12.75" customHeight="1">
      <c r="A595" s="231" t="s">
        <v>480</v>
      </c>
      <c r="B595" s="120" t="s">
        <v>788</v>
      </c>
      <c r="C595" s="94"/>
      <c r="D595" s="111">
        <v>0</v>
      </c>
      <c r="E595" s="95" t="s">
        <v>34</v>
      </c>
      <c r="F595" s="95" t="s">
        <v>34</v>
      </c>
      <c r="G595" s="96" t="s">
        <v>1665</v>
      </c>
      <c r="H595" s="95" t="s">
        <v>34</v>
      </c>
      <c r="I595" s="95" t="s">
        <v>44</v>
      </c>
      <c r="J595" s="96" t="s">
        <v>1663</v>
      </c>
      <c r="K595" s="47"/>
    </row>
    <row r="596" spans="1:28" ht="12.75" customHeight="1">
      <c r="A596" s="231" t="s">
        <v>480</v>
      </c>
      <c r="B596" s="120" t="s">
        <v>793</v>
      </c>
      <c r="C596" s="94"/>
      <c r="D596" s="111">
        <v>0</v>
      </c>
      <c r="E596" s="95" t="s">
        <v>34</v>
      </c>
      <c r="F596" s="95" t="s">
        <v>34</v>
      </c>
      <c r="G596" s="96" t="s">
        <v>1665</v>
      </c>
      <c r="H596" s="95" t="s">
        <v>34</v>
      </c>
      <c r="I596" s="95" t="s">
        <v>44</v>
      </c>
      <c r="J596" s="96" t="s">
        <v>1663</v>
      </c>
      <c r="K596" s="47"/>
    </row>
    <row r="597" spans="1:28" ht="12.75" customHeight="1">
      <c r="A597" s="231" t="s">
        <v>480</v>
      </c>
      <c r="B597" s="120" t="s">
        <v>796</v>
      </c>
      <c r="C597" s="94"/>
      <c r="D597" s="111">
        <v>0</v>
      </c>
      <c r="E597" s="95" t="s">
        <v>34</v>
      </c>
      <c r="F597" s="95" t="s">
        <v>34</v>
      </c>
      <c r="G597" s="47" t="s">
        <v>1666</v>
      </c>
      <c r="H597" s="95" t="s">
        <v>34</v>
      </c>
      <c r="I597" s="95" t="s">
        <v>44</v>
      </c>
      <c r="J597" s="96" t="s">
        <v>1663</v>
      </c>
      <c r="K597" s="47"/>
    </row>
    <row r="598" spans="1:28" ht="12.75" customHeight="1">
      <c r="A598" s="231" t="s">
        <v>480</v>
      </c>
      <c r="B598" s="194" t="s">
        <v>446</v>
      </c>
      <c r="C598" s="94"/>
      <c r="D598" s="111">
        <v>0</v>
      </c>
      <c r="E598" s="95" t="s">
        <v>34</v>
      </c>
      <c r="F598" s="95" t="s">
        <v>34</v>
      </c>
      <c r="G598" s="96" t="s">
        <v>1665</v>
      </c>
      <c r="H598" s="95" t="s">
        <v>34</v>
      </c>
      <c r="I598" s="95" t="s">
        <v>44</v>
      </c>
      <c r="J598" s="96" t="s">
        <v>1663</v>
      </c>
      <c r="K598" s="47"/>
    </row>
    <row r="599" spans="1:28" ht="12.75" customHeight="1">
      <c r="A599" s="231" t="s">
        <v>480</v>
      </c>
      <c r="B599" s="120" t="s">
        <v>162</v>
      </c>
      <c r="C599" s="94"/>
      <c r="D599" s="111">
        <v>0</v>
      </c>
      <c r="E599" s="95" t="s">
        <v>34</v>
      </c>
      <c r="F599" s="95" t="s">
        <v>34</v>
      </c>
      <c r="G599" s="96" t="s">
        <v>1665</v>
      </c>
      <c r="H599" s="95" t="s">
        <v>34</v>
      </c>
      <c r="I599" s="95" t="s">
        <v>44</v>
      </c>
      <c r="J599" s="96" t="s">
        <v>1663</v>
      </c>
      <c r="K599" s="47"/>
    </row>
    <row r="600" spans="1:28" ht="12.75" customHeight="1">
      <c r="A600" s="231" t="s">
        <v>480</v>
      </c>
      <c r="B600" s="120" t="s">
        <v>235</v>
      </c>
      <c r="C600" s="94"/>
      <c r="D600" s="111">
        <v>0</v>
      </c>
      <c r="E600" s="95" t="s">
        <v>34</v>
      </c>
      <c r="F600" s="95" t="s">
        <v>34</v>
      </c>
      <c r="G600" s="96" t="s">
        <v>1664</v>
      </c>
      <c r="H600" s="95" t="s">
        <v>34</v>
      </c>
      <c r="I600" s="95" t="s">
        <v>44</v>
      </c>
      <c r="J600" s="96" t="s">
        <v>1663</v>
      </c>
      <c r="K600" s="47"/>
    </row>
    <row r="601" spans="1:28" ht="12.75" customHeight="1">
      <c r="A601" s="231" t="s">
        <v>480</v>
      </c>
      <c r="B601" s="120" t="s">
        <v>374</v>
      </c>
      <c r="C601" s="94"/>
      <c r="D601" s="111">
        <v>0</v>
      </c>
      <c r="E601" s="95" t="s">
        <v>34</v>
      </c>
      <c r="F601" s="95" t="s">
        <v>34</v>
      </c>
      <c r="G601" s="96" t="s">
        <v>1665</v>
      </c>
      <c r="H601" s="95" t="s">
        <v>34</v>
      </c>
      <c r="I601" s="95" t="s">
        <v>44</v>
      </c>
      <c r="J601" s="96" t="s">
        <v>1663</v>
      </c>
      <c r="K601" s="47"/>
    </row>
    <row r="602" spans="1:28" ht="12.75" customHeight="1">
      <c r="A602" s="231" t="s">
        <v>480</v>
      </c>
      <c r="B602" s="120" t="s">
        <v>149</v>
      </c>
      <c r="C602" s="94"/>
      <c r="D602" s="111">
        <v>0</v>
      </c>
      <c r="E602" s="95" t="s">
        <v>34</v>
      </c>
      <c r="F602" s="95" t="s">
        <v>34</v>
      </c>
      <c r="G602" s="47" t="s">
        <v>371</v>
      </c>
      <c r="H602" s="95" t="s">
        <v>34</v>
      </c>
      <c r="I602" s="95" t="s">
        <v>44</v>
      </c>
      <c r="J602" s="96" t="s">
        <v>1663</v>
      </c>
      <c r="K602" s="47"/>
    </row>
    <row r="603" spans="1:28" ht="12.75" customHeight="1">
      <c r="A603" s="231" t="s">
        <v>480</v>
      </c>
      <c r="B603" s="120" t="s">
        <v>814</v>
      </c>
      <c r="C603" s="94"/>
      <c r="D603" s="111">
        <v>0</v>
      </c>
      <c r="E603" s="95" t="s">
        <v>33</v>
      </c>
      <c r="F603" s="95" t="s">
        <v>33</v>
      </c>
      <c r="G603" s="47"/>
      <c r="H603" s="95" t="s">
        <v>34</v>
      </c>
      <c r="I603" s="95" t="s">
        <v>44</v>
      </c>
      <c r="J603" s="96" t="s">
        <v>1663</v>
      </c>
      <c r="K603" s="47"/>
    </row>
    <row r="604" spans="1:28" ht="12.75" customHeight="1">
      <c r="A604" s="231" t="s">
        <v>480</v>
      </c>
      <c r="B604" s="120" t="s">
        <v>817</v>
      </c>
      <c r="C604" s="94"/>
      <c r="D604" s="111">
        <v>0</v>
      </c>
      <c r="E604" s="95" t="s">
        <v>34</v>
      </c>
      <c r="F604" s="95" t="s">
        <v>34</v>
      </c>
      <c r="G604" s="96" t="s">
        <v>1665</v>
      </c>
      <c r="H604" s="95" t="s">
        <v>34</v>
      </c>
      <c r="I604" s="95" t="s">
        <v>44</v>
      </c>
      <c r="J604" s="96" t="s">
        <v>1663</v>
      </c>
      <c r="K604" s="47"/>
    </row>
    <row r="605" spans="1:28" ht="12.75" customHeight="1">
      <c r="A605" s="231" t="s">
        <v>480</v>
      </c>
      <c r="B605" s="120" t="s">
        <v>818</v>
      </c>
      <c r="C605" s="94"/>
      <c r="D605" s="111">
        <v>0</v>
      </c>
      <c r="E605" s="95" t="s">
        <v>34</v>
      </c>
      <c r="F605" s="95" t="s">
        <v>34</v>
      </c>
      <c r="G605" s="47" t="s">
        <v>1667</v>
      </c>
      <c r="H605" s="95" t="s">
        <v>34</v>
      </c>
      <c r="I605" s="95" t="s">
        <v>44</v>
      </c>
      <c r="J605" s="96" t="s">
        <v>1663</v>
      </c>
      <c r="K605" s="47"/>
    </row>
    <row r="606" spans="1:28" ht="12.75" customHeight="1">
      <c r="A606" s="231" t="s">
        <v>480</v>
      </c>
      <c r="B606" s="120" t="s">
        <v>821</v>
      </c>
      <c r="C606" s="94"/>
      <c r="D606" s="111">
        <v>0</v>
      </c>
      <c r="E606" s="95" t="s">
        <v>34</v>
      </c>
      <c r="F606" s="95" t="s">
        <v>34</v>
      </c>
      <c r="G606" s="96" t="s">
        <v>1665</v>
      </c>
      <c r="H606" s="95" t="s">
        <v>34</v>
      </c>
      <c r="I606" s="95" t="s">
        <v>44</v>
      </c>
      <c r="J606" s="96" t="s">
        <v>1663</v>
      </c>
      <c r="K606" s="47"/>
    </row>
    <row r="607" spans="1:28" ht="12.75" customHeight="1">
      <c r="A607" s="236" t="s">
        <v>480</v>
      </c>
      <c r="B607" s="127" t="s">
        <v>825</v>
      </c>
      <c r="C607" s="113"/>
      <c r="D607" s="114">
        <v>0</v>
      </c>
      <c r="E607" s="110" t="s">
        <v>34</v>
      </c>
      <c r="F607" s="110" t="s">
        <v>34</v>
      </c>
      <c r="G607" s="108" t="s">
        <v>371</v>
      </c>
      <c r="H607" s="110" t="s">
        <v>34</v>
      </c>
      <c r="I607" s="110" t="s">
        <v>44</v>
      </c>
      <c r="J607" s="102" t="s">
        <v>1663</v>
      </c>
      <c r="K607" s="108"/>
      <c r="L607" s="24"/>
      <c r="M607" s="24"/>
      <c r="N607" s="24"/>
      <c r="O607" s="24"/>
      <c r="P607" s="24"/>
      <c r="Q607" s="24"/>
      <c r="R607" s="24"/>
      <c r="S607" s="24"/>
      <c r="T607" s="24"/>
      <c r="U607" s="24"/>
      <c r="V607" s="24"/>
      <c r="W607" s="24"/>
      <c r="X607" s="24"/>
      <c r="Y607" s="24"/>
      <c r="Z607" s="24"/>
      <c r="AA607" s="24"/>
      <c r="AB607" s="24"/>
    </row>
    <row r="608" spans="1:28" ht="12.75" customHeight="1">
      <c r="A608" s="187" t="s">
        <v>1668</v>
      </c>
      <c r="B608" s="133" t="s">
        <v>771</v>
      </c>
      <c r="C608" s="94"/>
      <c r="D608" s="111">
        <v>0</v>
      </c>
      <c r="E608" s="95" t="s">
        <v>34</v>
      </c>
      <c r="F608" s="95" t="s">
        <v>34</v>
      </c>
      <c r="G608" s="96" t="s">
        <v>1669</v>
      </c>
      <c r="H608" s="95" t="s">
        <v>34</v>
      </c>
      <c r="I608" s="95" t="s">
        <v>34</v>
      </c>
      <c r="J608" s="96" t="s">
        <v>1670</v>
      </c>
      <c r="K608" s="47"/>
    </row>
    <row r="609" spans="1:28" ht="12.75" customHeight="1">
      <c r="A609" s="187" t="s">
        <v>1668</v>
      </c>
      <c r="B609" s="136" t="s">
        <v>780</v>
      </c>
      <c r="C609" s="94"/>
      <c r="D609" s="111">
        <v>0</v>
      </c>
      <c r="E609" s="95" t="s">
        <v>34</v>
      </c>
      <c r="F609" s="95" t="s">
        <v>34</v>
      </c>
      <c r="G609" s="96" t="s">
        <v>1671</v>
      </c>
      <c r="H609" s="95" t="s">
        <v>34</v>
      </c>
      <c r="I609" s="95" t="s">
        <v>34</v>
      </c>
      <c r="J609" s="96" t="s">
        <v>1670</v>
      </c>
      <c r="K609" s="47"/>
    </row>
    <row r="610" spans="1:28" ht="12.75" customHeight="1">
      <c r="A610" s="187" t="s">
        <v>1668</v>
      </c>
      <c r="B610" s="120" t="s">
        <v>2315</v>
      </c>
      <c r="C610" s="94"/>
      <c r="D610" s="111">
        <v>0</v>
      </c>
      <c r="E610" s="95" t="s">
        <v>34</v>
      </c>
      <c r="F610" s="95" t="s">
        <v>34</v>
      </c>
      <c r="G610" s="47" t="s">
        <v>1672</v>
      </c>
      <c r="H610" s="95" t="s">
        <v>34</v>
      </c>
      <c r="I610" s="95" t="s">
        <v>34</v>
      </c>
      <c r="J610" s="96" t="s">
        <v>1670</v>
      </c>
      <c r="K610" s="47"/>
    </row>
    <row r="611" spans="1:28" ht="12.75" customHeight="1">
      <c r="A611" s="187" t="s">
        <v>1668</v>
      </c>
      <c r="B611" s="120" t="s">
        <v>788</v>
      </c>
      <c r="C611" s="94"/>
      <c r="D611" s="111">
        <v>0</v>
      </c>
      <c r="E611" s="95" t="s">
        <v>34</v>
      </c>
      <c r="F611" s="95" t="s">
        <v>34</v>
      </c>
      <c r="G611" s="47" t="s">
        <v>1673</v>
      </c>
      <c r="H611" s="95" t="s">
        <v>34</v>
      </c>
      <c r="I611" s="95" t="s">
        <v>34</v>
      </c>
      <c r="J611" s="96" t="s">
        <v>1670</v>
      </c>
      <c r="K611" s="47"/>
    </row>
    <row r="612" spans="1:28" ht="12.75" customHeight="1">
      <c r="A612" s="187" t="s">
        <v>1668</v>
      </c>
      <c r="B612" s="120" t="s">
        <v>793</v>
      </c>
      <c r="C612" s="94"/>
      <c r="D612" s="111">
        <v>0</v>
      </c>
      <c r="E612" s="95" t="s">
        <v>34</v>
      </c>
      <c r="F612" s="95" t="s">
        <v>34</v>
      </c>
      <c r="G612" s="47" t="s">
        <v>1673</v>
      </c>
      <c r="H612" s="95" t="s">
        <v>34</v>
      </c>
      <c r="I612" s="95" t="s">
        <v>34</v>
      </c>
      <c r="J612" s="96" t="s">
        <v>1670</v>
      </c>
      <c r="K612" s="47"/>
    </row>
    <row r="613" spans="1:28" ht="12.75" customHeight="1">
      <c r="A613" s="187" t="s">
        <v>1668</v>
      </c>
      <c r="B613" s="120" t="s">
        <v>796</v>
      </c>
      <c r="C613" s="94"/>
      <c r="D613" s="111">
        <v>0</v>
      </c>
      <c r="E613" s="95" t="s">
        <v>34</v>
      </c>
      <c r="F613" s="95" t="s">
        <v>34</v>
      </c>
      <c r="G613" s="47" t="s">
        <v>1673</v>
      </c>
      <c r="H613" s="95" t="s">
        <v>34</v>
      </c>
      <c r="I613" s="95" t="s">
        <v>34</v>
      </c>
      <c r="J613" s="96" t="s">
        <v>1670</v>
      </c>
      <c r="K613" s="47"/>
    </row>
    <row r="614" spans="1:28" ht="12.75" customHeight="1">
      <c r="A614" s="187" t="s">
        <v>1668</v>
      </c>
      <c r="B614" s="120" t="s">
        <v>446</v>
      </c>
      <c r="C614" s="94"/>
      <c r="D614" s="111">
        <v>0</v>
      </c>
      <c r="E614" s="95" t="s">
        <v>34</v>
      </c>
      <c r="F614" s="95" t="s">
        <v>34</v>
      </c>
      <c r="G614" s="47" t="s">
        <v>1672</v>
      </c>
      <c r="H614" s="95" t="s">
        <v>34</v>
      </c>
      <c r="I614" s="95" t="s">
        <v>34</v>
      </c>
      <c r="J614" s="96" t="s">
        <v>1670</v>
      </c>
      <c r="K614" s="47"/>
    </row>
    <row r="615" spans="1:28" ht="12.75" customHeight="1">
      <c r="A615" s="187" t="s">
        <v>1668</v>
      </c>
      <c r="B615" s="120" t="s">
        <v>162</v>
      </c>
      <c r="C615" s="94"/>
      <c r="D615" s="111">
        <v>0</v>
      </c>
      <c r="E615" s="95" t="s">
        <v>34</v>
      </c>
      <c r="F615" s="95" t="s">
        <v>34</v>
      </c>
      <c r="G615" s="47" t="s">
        <v>2047</v>
      </c>
      <c r="H615" s="95" t="s">
        <v>34</v>
      </c>
      <c r="I615" s="95" t="s">
        <v>34</v>
      </c>
      <c r="J615" s="96" t="s">
        <v>1670</v>
      </c>
      <c r="K615" s="47"/>
    </row>
    <row r="616" spans="1:28" ht="12.75" customHeight="1">
      <c r="A616" s="187" t="s">
        <v>1668</v>
      </c>
      <c r="B616" s="120" t="s">
        <v>235</v>
      </c>
      <c r="C616" s="94"/>
      <c r="D616" s="111">
        <v>0</v>
      </c>
      <c r="E616" s="95" t="s">
        <v>34</v>
      </c>
      <c r="F616" s="95" t="s">
        <v>34</v>
      </c>
      <c r="G616" s="96" t="s">
        <v>1674</v>
      </c>
      <c r="H616" s="95" t="s">
        <v>34</v>
      </c>
      <c r="I616" s="95" t="s">
        <v>34</v>
      </c>
      <c r="J616" s="96" t="s">
        <v>1670</v>
      </c>
      <c r="K616" s="47"/>
    </row>
    <row r="617" spans="1:28" ht="12.75" customHeight="1">
      <c r="A617" s="187" t="s">
        <v>1668</v>
      </c>
      <c r="B617" s="120" t="s">
        <v>374</v>
      </c>
      <c r="C617" s="94"/>
      <c r="D617" s="111">
        <v>0</v>
      </c>
      <c r="E617" s="95" t="s">
        <v>34</v>
      </c>
      <c r="F617" s="95" t="s">
        <v>34</v>
      </c>
      <c r="G617" s="47" t="s">
        <v>1675</v>
      </c>
      <c r="H617" s="95" t="s">
        <v>34</v>
      </c>
      <c r="I617" s="95" t="s">
        <v>34</v>
      </c>
      <c r="J617" s="96" t="s">
        <v>1670</v>
      </c>
      <c r="K617" s="47"/>
    </row>
    <row r="618" spans="1:28" ht="12.75" customHeight="1">
      <c r="A618" s="187" t="s">
        <v>1668</v>
      </c>
      <c r="B618" s="120" t="s">
        <v>149</v>
      </c>
      <c r="C618" s="94"/>
      <c r="D618" s="111">
        <v>0</v>
      </c>
      <c r="E618" s="95" t="s">
        <v>34</v>
      </c>
      <c r="F618" s="95" t="s">
        <v>34</v>
      </c>
      <c r="G618" s="47" t="s">
        <v>1672</v>
      </c>
      <c r="H618" s="95" t="s">
        <v>34</v>
      </c>
      <c r="I618" s="95" t="s">
        <v>34</v>
      </c>
      <c r="J618" s="96" t="s">
        <v>1670</v>
      </c>
      <c r="K618" s="47"/>
    </row>
    <row r="619" spans="1:28" ht="12.75" customHeight="1">
      <c r="A619" s="187" t="s">
        <v>1668</v>
      </c>
      <c r="B619" s="120" t="s">
        <v>814</v>
      </c>
      <c r="C619" s="94"/>
      <c r="D619" s="111">
        <v>0</v>
      </c>
      <c r="E619" s="95" t="s">
        <v>34</v>
      </c>
      <c r="F619" s="95" t="s">
        <v>34</v>
      </c>
      <c r="G619" s="96" t="s">
        <v>1669</v>
      </c>
      <c r="H619" s="95" t="s">
        <v>34</v>
      </c>
      <c r="I619" s="95" t="s">
        <v>34</v>
      </c>
      <c r="J619" s="96" t="s">
        <v>1670</v>
      </c>
      <c r="K619" s="47"/>
    </row>
    <row r="620" spans="1:28" ht="12.75" customHeight="1">
      <c r="A620" s="187" t="s">
        <v>1668</v>
      </c>
      <c r="B620" s="120" t="s">
        <v>817</v>
      </c>
      <c r="C620" s="94"/>
      <c r="D620" s="111">
        <v>0</v>
      </c>
      <c r="E620" s="95" t="s">
        <v>34</v>
      </c>
      <c r="F620" s="95" t="s">
        <v>34</v>
      </c>
      <c r="G620" s="96" t="s">
        <v>1676</v>
      </c>
      <c r="H620" s="95" t="s">
        <v>34</v>
      </c>
      <c r="I620" s="95" t="s">
        <v>34</v>
      </c>
      <c r="J620" s="96" t="s">
        <v>1670</v>
      </c>
      <c r="K620" s="47"/>
    </row>
    <row r="621" spans="1:28" ht="12.75" customHeight="1">
      <c r="A621" s="187" t="s">
        <v>1668</v>
      </c>
      <c r="B621" s="120" t="s">
        <v>818</v>
      </c>
      <c r="C621" s="94"/>
      <c r="D621" s="111">
        <v>0</v>
      </c>
      <c r="E621" s="95" t="s">
        <v>34</v>
      </c>
      <c r="F621" s="95" t="s">
        <v>34</v>
      </c>
      <c r="G621" s="96" t="s">
        <v>1677</v>
      </c>
      <c r="H621" s="95" t="s">
        <v>34</v>
      </c>
      <c r="I621" s="95" t="s">
        <v>34</v>
      </c>
      <c r="J621" s="96" t="s">
        <v>1670</v>
      </c>
      <c r="K621" s="47"/>
    </row>
    <row r="622" spans="1:28" ht="12.75" customHeight="1">
      <c r="A622" s="187" t="s">
        <v>1668</v>
      </c>
      <c r="B622" s="120" t="s">
        <v>821</v>
      </c>
      <c r="C622" s="94"/>
      <c r="D622" s="111">
        <v>0</v>
      </c>
      <c r="E622" s="95" t="s">
        <v>34</v>
      </c>
      <c r="F622" s="95" t="s">
        <v>34</v>
      </c>
      <c r="G622" s="47" t="s">
        <v>1672</v>
      </c>
      <c r="H622" s="95" t="s">
        <v>34</v>
      </c>
      <c r="I622" s="95" t="s">
        <v>34</v>
      </c>
      <c r="J622" s="96" t="s">
        <v>1670</v>
      </c>
      <c r="K622" s="47"/>
    </row>
    <row r="623" spans="1:28" ht="12.75" customHeight="1">
      <c r="A623" s="232" t="s">
        <v>1668</v>
      </c>
      <c r="B623" s="127" t="s">
        <v>825</v>
      </c>
      <c r="C623" s="113"/>
      <c r="D623" s="114">
        <v>0</v>
      </c>
      <c r="E623" s="110" t="s">
        <v>34</v>
      </c>
      <c r="F623" s="110" t="s">
        <v>34</v>
      </c>
      <c r="G623" s="108" t="s">
        <v>1672</v>
      </c>
      <c r="H623" s="110" t="s">
        <v>34</v>
      </c>
      <c r="I623" s="110" t="s">
        <v>34</v>
      </c>
      <c r="J623" s="102" t="s">
        <v>1670</v>
      </c>
      <c r="K623" s="108"/>
      <c r="L623" s="24"/>
      <c r="M623" s="24"/>
      <c r="N623" s="24"/>
      <c r="O623" s="24"/>
      <c r="P623" s="24"/>
      <c r="Q623" s="24"/>
      <c r="R623" s="24"/>
      <c r="S623" s="24"/>
      <c r="T623" s="24"/>
      <c r="U623" s="24"/>
      <c r="V623" s="24"/>
      <c r="W623" s="24"/>
      <c r="X623" s="24"/>
      <c r="Y623" s="24"/>
      <c r="Z623" s="24"/>
      <c r="AA623" s="24"/>
      <c r="AB623" s="24"/>
    </row>
    <row r="624" spans="1:28" ht="12.75" customHeight="1">
      <c r="A624" s="231" t="s">
        <v>2032</v>
      </c>
      <c r="B624" s="133" t="s">
        <v>771</v>
      </c>
      <c r="C624" s="47"/>
      <c r="D624" s="95">
        <v>0</v>
      </c>
      <c r="E624" s="95" t="s">
        <v>33</v>
      </c>
      <c r="F624" s="95" t="s">
        <v>33</v>
      </c>
      <c r="G624" s="47"/>
      <c r="H624" s="95" t="s">
        <v>34</v>
      </c>
      <c r="I624" s="95" t="s">
        <v>34</v>
      </c>
      <c r="J624" s="96" t="s">
        <v>1678</v>
      </c>
      <c r="K624" s="47"/>
    </row>
    <row r="625" spans="1:28" ht="12.75" customHeight="1">
      <c r="A625" s="231" t="s">
        <v>2032</v>
      </c>
      <c r="B625" s="136" t="s">
        <v>780</v>
      </c>
      <c r="C625" s="47"/>
      <c r="D625" s="95">
        <v>0</v>
      </c>
      <c r="E625" s="95" t="s">
        <v>33</v>
      </c>
      <c r="F625" s="95" t="s">
        <v>33</v>
      </c>
      <c r="G625" s="47"/>
      <c r="H625" s="95" t="s">
        <v>34</v>
      </c>
      <c r="I625" s="95" t="s">
        <v>34</v>
      </c>
      <c r="J625" s="96" t="s">
        <v>1678</v>
      </c>
      <c r="K625" s="47"/>
    </row>
    <row r="626" spans="1:28" ht="12.75" customHeight="1">
      <c r="A626" s="231" t="s">
        <v>2032</v>
      </c>
      <c r="B626" s="120" t="s">
        <v>2315</v>
      </c>
      <c r="C626" s="47"/>
      <c r="D626" s="95">
        <v>0</v>
      </c>
      <c r="E626" s="95" t="s">
        <v>33</v>
      </c>
      <c r="F626" s="95" t="s">
        <v>33</v>
      </c>
      <c r="G626" s="47"/>
      <c r="H626" s="95" t="s">
        <v>34</v>
      </c>
      <c r="I626" s="95" t="s">
        <v>34</v>
      </c>
      <c r="J626" s="96" t="s">
        <v>1678</v>
      </c>
      <c r="K626" s="47"/>
    </row>
    <row r="627" spans="1:28" ht="12.75" customHeight="1">
      <c r="A627" s="231" t="s">
        <v>2032</v>
      </c>
      <c r="B627" s="120" t="s">
        <v>788</v>
      </c>
      <c r="C627" s="47"/>
      <c r="D627" s="95">
        <v>0</v>
      </c>
      <c r="E627" s="95" t="s">
        <v>33</v>
      </c>
      <c r="F627" s="95" t="s">
        <v>33</v>
      </c>
      <c r="G627" s="47"/>
      <c r="H627" s="95" t="s">
        <v>34</v>
      </c>
      <c r="I627" s="95" t="s">
        <v>34</v>
      </c>
      <c r="J627" s="96" t="s">
        <v>1678</v>
      </c>
      <c r="K627" s="47"/>
    </row>
    <row r="628" spans="1:28" ht="12.75" customHeight="1">
      <c r="A628" s="231" t="s">
        <v>2032</v>
      </c>
      <c r="B628" s="120" t="s">
        <v>793</v>
      </c>
      <c r="C628" s="47"/>
      <c r="D628" s="95">
        <v>0</v>
      </c>
      <c r="E628" s="95" t="s">
        <v>33</v>
      </c>
      <c r="F628" s="95" t="s">
        <v>33</v>
      </c>
      <c r="G628" s="47"/>
      <c r="H628" s="95" t="s">
        <v>34</v>
      </c>
      <c r="I628" s="95" t="s">
        <v>34</v>
      </c>
      <c r="J628" s="96" t="s">
        <v>1678</v>
      </c>
      <c r="K628" s="47"/>
    </row>
    <row r="629" spans="1:28" ht="12.75" customHeight="1">
      <c r="A629" s="231" t="s">
        <v>2032</v>
      </c>
      <c r="B629" s="120" t="s">
        <v>796</v>
      </c>
      <c r="C629" s="47"/>
      <c r="D629" s="95">
        <v>0</v>
      </c>
      <c r="E629" s="95" t="s">
        <v>33</v>
      </c>
      <c r="F629" s="95" t="s">
        <v>33</v>
      </c>
      <c r="G629" s="47"/>
      <c r="H629" s="95" t="s">
        <v>34</v>
      </c>
      <c r="I629" s="95" t="s">
        <v>34</v>
      </c>
      <c r="J629" s="96" t="s">
        <v>1678</v>
      </c>
      <c r="K629" s="47"/>
    </row>
    <row r="630" spans="1:28" ht="12.75" customHeight="1">
      <c r="A630" s="231" t="s">
        <v>2032</v>
      </c>
      <c r="B630" s="120" t="s">
        <v>446</v>
      </c>
      <c r="C630" s="47"/>
      <c r="D630" s="95">
        <v>0</v>
      </c>
      <c r="E630" s="95" t="s">
        <v>33</v>
      </c>
      <c r="F630" s="95" t="s">
        <v>33</v>
      </c>
      <c r="G630" s="47"/>
      <c r="H630" s="95" t="s">
        <v>34</v>
      </c>
      <c r="I630" s="95" t="s">
        <v>34</v>
      </c>
      <c r="J630" s="96" t="s">
        <v>1678</v>
      </c>
      <c r="K630" s="47"/>
    </row>
    <row r="631" spans="1:28" ht="12.75" customHeight="1">
      <c r="A631" s="231" t="s">
        <v>2032</v>
      </c>
      <c r="B631" s="120" t="s">
        <v>162</v>
      </c>
      <c r="C631" s="47"/>
      <c r="D631" s="95">
        <v>0</v>
      </c>
      <c r="E631" s="95" t="s">
        <v>33</v>
      </c>
      <c r="F631" s="95" t="s">
        <v>33</v>
      </c>
      <c r="G631" s="47"/>
      <c r="H631" s="95" t="s">
        <v>34</v>
      </c>
      <c r="I631" s="95" t="s">
        <v>34</v>
      </c>
      <c r="J631" s="96" t="s">
        <v>1678</v>
      </c>
      <c r="K631" s="47"/>
    </row>
    <row r="632" spans="1:28" ht="12.75" customHeight="1">
      <c r="A632" s="231" t="s">
        <v>2032</v>
      </c>
      <c r="B632" s="120" t="s">
        <v>235</v>
      </c>
      <c r="C632" s="47"/>
      <c r="D632" s="95">
        <v>0</v>
      </c>
      <c r="E632" s="95" t="s">
        <v>34</v>
      </c>
      <c r="F632" s="95" t="s">
        <v>44</v>
      </c>
      <c r="G632" s="96" t="s">
        <v>1680</v>
      </c>
      <c r="H632" s="95" t="s">
        <v>34</v>
      </c>
      <c r="I632" s="95" t="s">
        <v>34</v>
      </c>
      <c r="J632" s="96" t="s">
        <v>1678</v>
      </c>
      <c r="K632" s="47"/>
    </row>
    <row r="633" spans="1:28" ht="12.75" customHeight="1">
      <c r="A633" s="231" t="s">
        <v>2032</v>
      </c>
      <c r="B633" s="120" t="s">
        <v>374</v>
      </c>
      <c r="C633" s="47"/>
      <c r="D633" s="95">
        <v>0</v>
      </c>
      <c r="E633" s="95" t="s">
        <v>33</v>
      </c>
      <c r="F633" s="95" t="s">
        <v>33</v>
      </c>
      <c r="G633" s="47"/>
      <c r="H633" s="95" t="s">
        <v>34</v>
      </c>
      <c r="I633" s="95" t="s">
        <v>34</v>
      </c>
      <c r="J633" s="96" t="s">
        <v>1678</v>
      </c>
      <c r="K633" s="47"/>
    </row>
    <row r="634" spans="1:28" ht="12.75" customHeight="1">
      <c r="A634" s="231" t="s">
        <v>2032</v>
      </c>
      <c r="B634" s="120" t="s">
        <v>149</v>
      </c>
      <c r="C634" s="47"/>
      <c r="D634" s="95">
        <v>0</v>
      </c>
      <c r="E634" s="95" t="s">
        <v>34</v>
      </c>
      <c r="F634" s="95" t="s">
        <v>44</v>
      </c>
      <c r="G634" s="47" t="s">
        <v>1681</v>
      </c>
      <c r="H634" s="95" t="s">
        <v>34</v>
      </c>
      <c r="I634" s="95" t="s">
        <v>34</v>
      </c>
      <c r="J634" s="96" t="s">
        <v>1678</v>
      </c>
      <c r="K634" s="47"/>
    </row>
    <row r="635" spans="1:28" ht="12.75" customHeight="1">
      <c r="A635" s="231" t="s">
        <v>2032</v>
      </c>
      <c r="B635" s="120" t="s">
        <v>814</v>
      </c>
      <c r="C635" s="47"/>
      <c r="D635" s="95">
        <v>0</v>
      </c>
      <c r="E635" s="95" t="s">
        <v>33</v>
      </c>
      <c r="F635" s="95" t="s">
        <v>33</v>
      </c>
      <c r="G635" s="47"/>
      <c r="H635" s="95" t="s">
        <v>34</v>
      </c>
      <c r="I635" s="95" t="s">
        <v>34</v>
      </c>
      <c r="J635" s="96" t="s">
        <v>1678</v>
      </c>
      <c r="K635" s="47"/>
    </row>
    <row r="636" spans="1:28" ht="12.75" customHeight="1">
      <c r="A636" s="231" t="s">
        <v>2032</v>
      </c>
      <c r="B636" s="120" t="s">
        <v>817</v>
      </c>
      <c r="C636" s="47"/>
      <c r="D636" s="95">
        <v>0</v>
      </c>
      <c r="E636" s="95" t="s">
        <v>33</v>
      </c>
      <c r="F636" s="95" t="s">
        <v>33</v>
      </c>
      <c r="G636" s="47"/>
      <c r="H636" s="95" t="s">
        <v>34</v>
      </c>
      <c r="I636" s="95" t="s">
        <v>34</v>
      </c>
      <c r="J636" s="96" t="s">
        <v>1678</v>
      </c>
      <c r="K636" s="47"/>
    </row>
    <row r="637" spans="1:28" ht="12.75" customHeight="1">
      <c r="A637" s="231" t="s">
        <v>2032</v>
      </c>
      <c r="B637" s="120" t="s">
        <v>818</v>
      </c>
      <c r="C637" s="47"/>
      <c r="D637" s="95">
        <v>0</v>
      </c>
      <c r="E637" s="95" t="s">
        <v>33</v>
      </c>
      <c r="F637" s="95" t="s">
        <v>33</v>
      </c>
      <c r="G637" s="47"/>
      <c r="H637" s="95" t="s">
        <v>34</v>
      </c>
      <c r="I637" s="95" t="s">
        <v>34</v>
      </c>
      <c r="J637" s="96" t="s">
        <v>1678</v>
      </c>
      <c r="K637" s="47"/>
    </row>
    <row r="638" spans="1:28" ht="12.75" customHeight="1">
      <c r="A638" s="231" t="s">
        <v>2032</v>
      </c>
      <c r="B638" s="120" t="s">
        <v>821</v>
      </c>
      <c r="C638" s="47"/>
      <c r="D638" s="95">
        <v>0</v>
      </c>
      <c r="E638" s="95" t="s">
        <v>33</v>
      </c>
      <c r="F638" s="95" t="s">
        <v>33</v>
      </c>
      <c r="G638" s="47"/>
      <c r="H638" s="95" t="s">
        <v>34</v>
      </c>
      <c r="I638" s="95" t="s">
        <v>34</v>
      </c>
      <c r="J638" s="96" t="s">
        <v>1678</v>
      </c>
      <c r="K638" s="47"/>
    </row>
    <row r="639" spans="1:28" ht="12.75" customHeight="1">
      <c r="A639" s="236" t="s">
        <v>2032</v>
      </c>
      <c r="B639" s="127" t="s">
        <v>825</v>
      </c>
      <c r="C639" s="108"/>
      <c r="D639" s="110">
        <v>0</v>
      </c>
      <c r="E639" s="110" t="s">
        <v>33</v>
      </c>
      <c r="F639" s="110" t="s">
        <v>33</v>
      </c>
      <c r="G639" s="108"/>
      <c r="H639" s="110" t="s">
        <v>34</v>
      </c>
      <c r="I639" s="110" t="s">
        <v>34</v>
      </c>
      <c r="J639" s="102" t="s">
        <v>1678</v>
      </c>
      <c r="K639" s="108"/>
      <c r="L639" s="24"/>
      <c r="M639" s="24"/>
      <c r="N639" s="24"/>
      <c r="O639" s="24"/>
      <c r="P639" s="24"/>
      <c r="Q639" s="24"/>
      <c r="R639" s="24"/>
      <c r="S639" s="24"/>
      <c r="T639" s="24"/>
      <c r="U639" s="24"/>
      <c r="V639" s="24"/>
      <c r="W639" s="24"/>
      <c r="X639" s="24"/>
      <c r="Y639" s="24"/>
      <c r="Z639" s="24"/>
      <c r="AA639" s="24"/>
      <c r="AB639" s="24"/>
    </row>
    <row r="640" spans="1:28" ht="12.75" customHeight="1">
      <c r="A640" s="187" t="s">
        <v>1682</v>
      </c>
      <c r="B640" s="133" t="s">
        <v>771</v>
      </c>
      <c r="C640" s="47"/>
      <c r="D640" s="95">
        <v>0</v>
      </c>
      <c r="E640" s="95" t="s">
        <v>34</v>
      </c>
      <c r="F640" s="95" t="s">
        <v>34</v>
      </c>
      <c r="G640" s="96" t="s">
        <v>1327</v>
      </c>
      <c r="H640" s="95" t="s">
        <v>44</v>
      </c>
      <c r="I640" s="95" t="s">
        <v>44</v>
      </c>
      <c r="J640" s="96" t="s">
        <v>1683</v>
      </c>
      <c r="K640" s="47" t="s">
        <v>1684</v>
      </c>
    </row>
    <row r="641" spans="1:28" ht="12.75" customHeight="1">
      <c r="A641" s="187" t="s">
        <v>1682</v>
      </c>
      <c r="B641" s="136" t="s">
        <v>780</v>
      </c>
      <c r="C641" s="47"/>
      <c r="D641" s="95">
        <v>0</v>
      </c>
      <c r="E641" s="95" t="s">
        <v>34</v>
      </c>
      <c r="F641" s="95" t="s">
        <v>34</v>
      </c>
      <c r="G641" s="47" t="s">
        <v>1332</v>
      </c>
      <c r="H641" s="95" t="s">
        <v>44</v>
      </c>
      <c r="I641" s="95" t="s">
        <v>44</v>
      </c>
      <c r="J641" s="96" t="s">
        <v>1683</v>
      </c>
      <c r="K641" s="47" t="s">
        <v>1684</v>
      </c>
    </row>
    <row r="642" spans="1:28" ht="12.75" customHeight="1">
      <c r="A642" s="187" t="s">
        <v>1682</v>
      </c>
      <c r="B642" s="120" t="s">
        <v>2315</v>
      </c>
      <c r="C642" s="47"/>
      <c r="D642" s="95">
        <v>0</v>
      </c>
      <c r="E642" s="95" t="s">
        <v>34</v>
      </c>
      <c r="F642" s="95" t="s">
        <v>34</v>
      </c>
      <c r="G642" s="96" t="s">
        <v>1096</v>
      </c>
      <c r="H642" s="95" t="s">
        <v>44</v>
      </c>
      <c r="I642" s="95" t="s">
        <v>44</v>
      </c>
      <c r="J642" s="96" t="s">
        <v>1683</v>
      </c>
      <c r="K642" s="47" t="s">
        <v>1684</v>
      </c>
    </row>
    <row r="643" spans="1:28" ht="12.75" customHeight="1">
      <c r="A643" s="187" t="s">
        <v>1682</v>
      </c>
      <c r="B643" s="120" t="s">
        <v>788</v>
      </c>
      <c r="C643" s="47"/>
      <c r="D643" s="95">
        <v>0</v>
      </c>
      <c r="E643" s="95" t="s">
        <v>34</v>
      </c>
      <c r="F643" s="95" t="s">
        <v>34</v>
      </c>
      <c r="G643" s="96" t="s">
        <v>1333</v>
      </c>
      <c r="H643" s="95" t="s">
        <v>44</v>
      </c>
      <c r="I643" s="95" t="s">
        <v>44</v>
      </c>
      <c r="J643" s="96" t="s">
        <v>1683</v>
      </c>
      <c r="K643" s="47" t="s">
        <v>1684</v>
      </c>
    </row>
    <row r="644" spans="1:28" ht="12.75" customHeight="1">
      <c r="A644" s="187" t="s">
        <v>1682</v>
      </c>
      <c r="B644" s="120" t="s">
        <v>793</v>
      </c>
      <c r="C644" s="47"/>
      <c r="D644" s="95">
        <v>0</v>
      </c>
      <c r="E644" s="95" t="s">
        <v>33</v>
      </c>
      <c r="F644" s="95" t="s">
        <v>33</v>
      </c>
      <c r="G644" s="47"/>
      <c r="H644" s="95" t="s">
        <v>44</v>
      </c>
      <c r="I644" s="95" t="s">
        <v>44</v>
      </c>
      <c r="J644" s="96" t="s">
        <v>1683</v>
      </c>
      <c r="K644" s="47"/>
    </row>
    <row r="645" spans="1:28" ht="12.75" customHeight="1">
      <c r="A645" s="187" t="s">
        <v>1682</v>
      </c>
      <c r="B645" s="120" t="s">
        <v>796</v>
      </c>
      <c r="C645" s="47"/>
      <c r="D645" s="95">
        <v>0</v>
      </c>
      <c r="E645" s="95" t="s">
        <v>33</v>
      </c>
      <c r="F645" s="95" t="s">
        <v>33</v>
      </c>
      <c r="G645" s="47"/>
      <c r="H645" s="95" t="s">
        <v>44</v>
      </c>
      <c r="I645" s="95" t="s">
        <v>44</v>
      </c>
      <c r="J645" s="96" t="s">
        <v>1683</v>
      </c>
      <c r="K645" s="47"/>
    </row>
    <row r="646" spans="1:28" ht="12.75" customHeight="1">
      <c r="A646" s="187" t="s">
        <v>1682</v>
      </c>
      <c r="B646" s="120" t="s">
        <v>446</v>
      </c>
      <c r="C646" s="47"/>
      <c r="D646" s="95">
        <v>0</v>
      </c>
      <c r="E646" s="95" t="s">
        <v>562</v>
      </c>
      <c r="F646" s="95" t="s">
        <v>34</v>
      </c>
      <c r="G646" s="47" t="s">
        <v>1335</v>
      </c>
      <c r="H646" s="95" t="s">
        <v>44</v>
      </c>
      <c r="I646" s="95" t="s">
        <v>44</v>
      </c>
      <c r="J646" s="96" t="s">
        <v>1683</v>
      </c>
      <c r="K646" s="47" t="s">
        <v>1684</v>
      </c>
    </row>
    <row r="647" spans="1:28" ht="12.75" customHeight="1">
      <c r="A647" s="187" t="s">
        <v>1682</v>
      </c>
      <c r="B647" s="120" t="s">
        <v>162</v>
      </c>
      <c r="C647" s="47"/>
      <c r="D647" s="95">
        <v>0</v>
      </c>
      <c r="E647" s="95" t="s">
        <v>34</v>
      </c>
      <c r="F647" s="95" t="s">
        <v>34</v>
      </c>
      <c r="G647" s="47" t="s">
        <v>229</v>
      </c>
      <c r="H647" s="95" t="s">
        <v>44</v>
      </c>
      <c r="I647" s="95" t="s">
        <v>44</v>
      </c>
      <c r="J647" s="96" t="s">
        <v>1683</v>
      </c>
      <c r="K647" s="47" t="s">
        <v>1684</v>
      </c>
    </row>
    <row r="648" spans="1:28" ht="12.75" customHeight="1">
      <c r="A648" s="187" t="s">
        <v>1682</v>
      </c>
      <c r="B648" s="120" t="s">
        <v>235</v>
      </c>
      <c r="C648" s="47"/>
      <c r="D648" s="95">
        <v>0</v>
      </c>
      <c r="E648" s="95" t="s">
        <v>34</v>
      </c>
      <c r="F648" s="95" t="s">
        <v>34</v>
      </c>
      <c r="G648" s="47" t="s">
        <v>1337</v>
      </c>
      <c r="H648" s="95" t="s">
        <v>44</v>
      </c>
      <c r="I648" s="95" t="s">
        <v>44</v>
      </c>
      <c r="J648" s="96" t="s">
        <v>1683</v>
      </c>
      <c r="K648" s="47" t="s">
        <v>1684</v>
      </c>
    </row>
    <row r="649" spans="1:28" ht="12.75" customHeight="1">
      <c r="A649" s="187" t="s">
        <v>1682</v>
      </c>
      <c r="B649" s="120" t="s">
        <v>374</v>
      </c>
      <c r="C649" s="47"/>
      <c r="D649" s="95">
        <v>0</v>
      </c>
      <c r="E649" s="95" t="s">
        <v>34</v>
      </c>
      <c r="F649" s="95" t="s">
        <v>34</v>
      </c>
      <c r="G649" s="47" t="s">
        <v>229</v>
      </c>
      <c r="H649" s="95" t="s">
        <v>44</v>
      </c>
      <c r="I649" s="95" t="s">
        <v>44</v>
      </c>
      <c r="J649" s="96" t="s">
        <v>1683</v>
      </c>
      <c r="K649" s="47" t="s">
        <v>1684</v>
      </c>
    </row>
    <row r="650" spans="1:28" ht="12.75" customHeight="1">
      <c r="A650" s="187" t="s">
        <v>1682</v>
      </c>
      <c r="B650" s="120" t="s">
        <v>149</v>
      </c>
      <c r="C650" s="47"/>
      <c r="D650" s="95">
        <v>0</v>
      </c>
      <c r="E650" s="95" t="s">
        <v>34</v>
      </c>
      <c r="F650" s="95" t="s">
        <v>34</v>
      </c>
      <c r="G650" s="47" t="s">
        <v>229</v>
      </c>
      <c r="H650" s="95" t="s">
        <v>44</v>
      </c>
      <c r="I650" s="95" t="s">
        <v>44</v>
      </c>
      <c r="J650" s="96" t="s">
        <v>1683</v>
      </c>
      <c r="K650" s="47" t="s">
        <v>1684</v>
      </c>
    </row>
    <row r="651" spans="1:28" ht="12.75" customHeight="1">
      <c r="A651" s="187" t="s">
        <v>1682</v>
      </c>
      <c r="B651" s="120" t="s">
        <v>814</v>
      </c>
      <c r="C651" s="47"/>
      <c r="D651" s="95">
        <v>0</v>
      </c>
      <c r="E651" s="95" t="s">
        <v>33</v>
      </c>
      <c r="F651" s="95" t="s">
        <v>33</v>
      </c>
      <c r="G651" s="47"/>
      <c r="H651" s="95" t="s">
        <v>44</v>
      </c>
      <c r="I651" s="95" t="s">
        <v>44</v>
      </c>
      <c r="J651" s="96" t="s">
        <v>1683</v>
      </c>
      <c r="K651" s="47"/>
    </row>
    <row r="652" spans="1:28" ht="12.75" customHeight="1">
      <c r="A652" s="187" t="s">
        <v>1682</v>
      </c>
      <c r="B652" s="120" t="s">
        <v>817</v>
      </c>
      <c r="C652" s="47"/>
      <c r="D652" s="95">
        <v>0</v>
      </c>
      <c r="E652" s="95" t="s">
        <v>33</v>
      </c>
      <c r="F652" s="95" t="s">
        <v>33</v>
      </c>
      <c r="G652" s="47"/>
      <c r="H652" s="95" t="s">
        <v>44</v>
      </c>
      <c r="I652" s="95" t="s">
        <v>44</v>
      </c>
      <c r="J652" s="96" t="s">
        <v>1683</v>
      </c>
      <c r="K652" s="47"/>
    </row>
    <row r="653" spans="1:28" ht="12.75" customHeight="1">
      <c r="A653" s="187" t="s">
        <v>1682</v>
      </c>
      <c r="B653" s="120" t="s">
        <v>818</v>
      </c>
      <c r="C653" s="47" t="s">
        <v>171</v>
      </c>
      <c r="D653" s="95">
        <v>1</v>
      </c>
      <c r="E653" s="95" t="s">
        <v>34</v>
      </c>
      <c r="F653" s="95" t="s">
        <v>34</v>
      </c>
      <c r="G653" s="47" t="s">
        <v>1342</v>
      </c>
      <c r="H653" s="95" t="s">
        <v>44</v>
      </c>
      <c r="I653" s="95" t="s">
        <v>44</v>
      </c>
      <c r="J653" s="96" t="s">
        <v>1683</v>
      </c>
      <c r="K653" s="47" t="s">
        <v>1684</v>
      </c>
    </row>
    <row r="654" spans="1:28" ht="12.75" customHeight="1">
      <c r="A654" s="187" t="s">
        <v>1682</v>
      </c>
      <c r="B654" s="120" t="s">
        <v>821</v>
      </c>
      <c r="C654" s="47"/>
      <c r="D654" s="95">
        <v>0</v>
      </c>
      <c r="E654" s="95" t="s">
        <v>34</v>
      </c>
      <c r="F654" s="95" t="s">
        <v>34</v>
      </c>
      <c r="G654" s="47" t="s">
        <v>229</v>
      </c>
      <c r="H654" s="95" t="s">
        <v>44</v>
      </c>
      <c r="I654" s="95" t="s">
        <v>44</v>
      </c>
      <c r="J654" s="96" t="s">
        <v>1683</v>
      </c>
      <c r="K654" s="47" t="s">
        <v>1684</v>
      </c>
    </row>
    <row r="655" spans="1:28" ht="12.75" customHeight="1">
      <c r="A655" s="232" t="s">
        <v>1682</v>
      </c>
      <c r="B655" s="127" t="s">
        <v>825</v>
      </c>
      <c r="C655" s="108"/>
      <c r="D655" s="110">
        <v>0</v>
      </c>
      <c r="E655" s="110" t="s">
        <v>34</v>
      </c>
      <c r="F655" s="110" t="s">
        <v>34</v>
      </c>
      <c r="G655" s="108" t="s">
        <v>1345</v>
      </c>
      <c r="H655" s="110" t="s">
        <v>44</v>
      </c>
      <c r="I655" s="110" t="s">
        <v>44</v>
      </c>
      <c r="J655" s="102" t="s">
        <v>1683</v>
      </c>
      <c r="K655" s="108" t="s">
        <v>1684</v>
      </c>
      <c r="L655" s="24"/>
      <c r="M655" s="24"/>
      <c r="N655" s="24"/>
      <c r="O655" s="24"/>
      <c r="P655" s="24"/>
      <c r="Q655" s="24"/>
      <c r="R655" s="24"/>
      <c r="S655" s="24"/>
      <c r="T655" s="24"/>
      <c r="U655" s="24"/>
      <c r="V655" s="24"/>
      <c r="W655" s="24"/>
      <c r="X655" s="24"/>
      <c r="Y655" s="24"/>
      <c r="Z655" s="24"/>
      <c r="AA655" s="24"/>
      <c r="AB655" s="24"/>
    </row>
    <row r="656" spans="1:28" ht="12.75" customHeight="1">
      <c r="A656" s="247" t="s">
        <v>1717</v>
      </c>
      <c r="B656" s="133" t="s">
        <v>771</v>
      </c>
      <c r="C656" s="47"/>
      <c r="D656" s="95">
        <v>0</v>
      </c>
      <c r="E656" s="95" t="s">
        <v>33</v>
      </c>
      <c r="F656" s="95" t="s">
        <v>33</v>
      </c>
      <c r="G656" s="47"/>
      <c r="H656" s="95" t="s">
        <v>34</v>
      </c>
      <c r="I656" s="95" t="s">
        <v>34</v>
      </c>
      <c r="J656" s="96" t="s">
        <v>1719</v>
      </c>
      <c r="K656" s="47"/>
    </row>
    <row r="657" spans="1:28" ht="12.75" customHeight="1">
      <c r="A657" s="247" t="s">
        <v>1717</v>
      </c>
      <c r="B657" s="136" t="s">
        <v>780</v>
      </c>
      <c r="C657" s="47"/>
      <c r="D657" s="95">
        <v>0</v>
      </c>
      <c r="E657" s="95" t="s">
        <v>34</v>
      </c>
      <c r="F657" s="95" t="s">
        <v>34</v>
      </c>
      <c r="G657" s="47" t="s">
        <v>1332</v>
      </c>
      <c r="H657" s="95" t="s">
        <v>34</v>
      </c>
      <c r="I657" s="95" t="s">
        <v>34</v>
      </c>
      <c r="J657" s="96" t="s">
        <v>1719</v>
      </c>
      <c r="K657" s="47" t="s">
        <v>1722</v>
      </c>
    </row>
    <row r="658" spans="1:28" ht="12.75" customHeight="1">
      <c r="A658" s="247" t="s">
        <v>1717</v>
      </c>
      <c r="B658" s="120" t="s">
        <v>2315</v>
      </c>
      <c r="C658" s="47"/>
      <c r="D658" s="95">
        <v>0</v>
      </c>
      <c r="E658" s="95" t="s">
        <v>34</v>
      </c>
      <c r="F658" s="95" t="s">
        <v>34</v>
      </c>
      <c r="G658" s="96" t="s">
        <v>1078</v>
      </c>
      <c r="H658" s="95" t="s">
        <v>34</v>
      </c>
      <c r="I658" s="95" t="s">
        <v>34</v>
      </c>
      <c r="J658" s="96" t="s">
        <v>1719</v>
      </c>
      <c r="K658" s="47" t="s">
        <v>1722</v>
      </c>
    </row>
    <row r="659" spans="1:28" ht="12.75" customHeight="1">
      <c r="A659" s="247" t="s">
        <v>1717</v>
      </c>
      <c r="B659" s="120" t="s">
        <v>788</v>
      </c>
      <c r="C659" s="47"/>
      <c r="D659" s="95">
        <v>0</v>
      </c>
      <c r="E659" s="95" t="s">
        <v>33</v>
      </c>
      <c r="F659" s="95" t="s">
        <v>33</v>
      </c>
      <c r="G659" s="47"/>
      <c r="H659" s="95" t="s">
        <v>34</v>
      </c>
      <c r="I659" s="95" t="s">
        <v>34</v>
      </c>
      <c r="J659" s="96" t="s">
        <v>1719</v>
      </c>
      <c r="K659" s="47"/>
    </row>
    <row r="660" spans="1:28" ht="12.75" customHeight="1">
      <c r="A660" s="247" t="s">
        <v>1717</v>
      </c>
      <c r="B660" s="120" t="s">
        <v>793</v>
      </c>
      <c r="C660" s="47"/>
      <c r="D660" s="95">
        <v>0</v>
      </c>
      <c r="E660" s="95" t="s">
        <v>33</v>
      </c>
      <c r="F660" s="95" t="s">
        <v>33</v>
      </c>
      <c r="G660" s="47"/>
      <c r="H660" s="95" t="s">
        <v>34</v>
      </c>
      <c r="I660" s="95" t="s">
        <v>34</v>
      </c>
      <c r="J660" s="96" t="s">
        <v>1719</v>
      </c>
      <c r="K660" s="47"/>
    </row>
    <row r="661" spans="1:28" ht="12.75" customHeight="1">
      <c r="A661" s="247" t="s">
        <v>1717</v>
      </c>
      <c r="B661" s="120" t="s">
        <v>796</v>
      </c>
      <c r="C661" s="47"/>
      <c r="D661" s="95">
        <v>0</v>
      </c>
      <c r="E661" s="95" t="s">
        <v>34</v>
      </c>
      <c r="F661" s="95" t="s">
        <v>44</v>
      </c>
      <c r="G661" s="96" t="s">
        <v>951</v>
      </c>
      <c r="H661" s="95" t="s">
        <v>34</v>
      </c>
      <c r="I661" s="95" t="s">
        <v>34</v>
      </c>
      <c r="J661" s="96" t="s">
        <v>1719</v>
      </c>
      <c r="K661" s="47" t="s">
        <v>954</v>
      </c>
    </row>
    <row r="662" spans="1:28" ht="12.75" customHeight="1">
      <c r="A662" s="247" t="s">
        <v>1717</v>
      </c>
      <c r="B662" s="120" t="s">
        <v>446</v>
      </c>
      <c r="C662" s="47"/>
      <c r="D662" s="95">
        <v>0</v>
      </c>
      <c r="E662" s="95" t="s">
        <v>33</v>
      </c>
      <c r="F662" s="95" t="s">
        <v>33</v>
      </c>
      <c r="G662" s="47"/>
      <c r="H662" s="95" t="s">
        <v>34</v>
      </c>
      <c r="I662" s="95" t="s">
        <v>34</v>
      </c>
      <c r="J662" s="96" t="s">
        <v>1719</v>
      </c>
      <c r="K662" s="47"/>
    </row>
    <row r="663" spans="1:28" ht="12.75" customHeight="1">
      <c r="A663" s="247" t="s">
        <v>1717</v>
      </c>
      <c r="B663" s="120" t="s">
        <v>162</v>
      </c>
      <c r="C663" s="47"/>
      <c r="D663" s="95">
        <v>0</v>
      </c>
      <c r="E663" s="95" t="s">
        <v>34</v>
      </c>
      <c r="F663" s="95" t="s">
        <v>34</v>
      </c>
      <c r="G663" s="47" t="s">
        <v>229</v>
      </c>
      <c r="H663" s="95" t="s">
        <v>34</v>
      </c>
      <c r="I663" s="95" t="s">
        <v>34</v>
      </c>
      <c r="J663" s="96" t="s">
        <v>1719</v>
      </c>
      <c r="K663" s="47" t="s">
        <v>1722</v>
      </c>
    </row>
    <row r="664" spans="1:28" ht="12.75" customHeight="1">
      <c r="A664" s="247" t="s">
        <v>1717</v>
      </c>
      <c r="B664" s="120" t="s">
        <v>235</v>
      </c>
      <c r="C664" s="47"/>
      <c r="D664" s="95">
        <v>0</v>
      </c>
      <c r="E664" s="95" t="s">
        <v>34</v>
      </c>
      <c r="F664" s="95" t="s">
        <v>34</v>
      </c>
      <c r="G664" s="47" t="s">
        <v>1723</v>
      </c>
      <c r="H664" s="95" t="s">
        <v>34</v>
      </c>
      <c r="I664" s="95" t="s">
        <v>34</v>
      </c>
      <c r="J664" s="96" t="s">
        <v>1719</v>
      </c>
      <c r="K664" s="47" t="s">
        <v>1722</v>
      </c>
    </row>
    <row r="665" spans="1:28" ht="12.75" customHeight="1">
      <c r="A665" s="247" t="s">
        <v>1717</v>
      </c>
      <c r="B665" s="120" t="s">
        <v>374</v>
      </c>
      <c r="C665" s="47"/>
      <c r="D665" s="95">
        <v>0</v>
      </c>
      <c r="E665" s="95" t="s">
        <v>34</v>
      </c>
      <c r="F665" s="95" t="s">
        <v>34</v>
      </c>
      <c r="G665" s="47" t="s">
        <v>229</v>
      </c>
      <c r="H665" s="95" t="s">
        <v>34</v>
      </c>
      <c r="I665" s="95" t="s">
        <v>34</v>
      </c>
      <c r="J665" s="96" t="s">
        <v>1719</v>
      </c>
      <c r="K665" s="47" t="s">
        <v>1722</v>
      </c>
    </row>
    <row r="666" spans="1:28" ht="12.75" customHeight="1">
      <c r="A666" s="247" t="s">
        <v>1717</v>
      </c>
      <c r="B666" s="120" t="s">
        <v>149</v>
      </c>
      <c r="C666" s="47"/>
      <c r="D666" s="95">
        <v>0</v>
      </c>
      <c r="E666" s="95" t="s">
        <v>34</v>
      </c>
      <c r="F666" s="95" t="s">
        <v>34</v>
      </c>
      <c r="G666" s="47" t="s">
        <v>229</v>
      </c>
      <c r="H666" s="95" t="s">
        <v>34</v>
      </c>
      <c r="I666" s="95" t="s">
        <v>34</v>
      </c>
      <c r="J666" s="96" t="s">
        <v>1719</v>
      </c>
      <c r="K666" s="47" t="s">
        <v>1722</v>
      </c>
    </row>
    <row r="667" spans="1:28" ht="12.75" customHeight="1">
      <c r="A667" s="247" t="s">
        <v>1717</v>
      </c>
      <c r="B667" s="120" t="s">
        <v>814</v>
      </c>
      <c r="C667" s="47"/>
      <c r="D667" s="95">
        <v>0</v>
      </c>
      <c r="E667" s="95" t="s">
        <v>33</v>
      </c>
      <c r="F667" s="95" t="s">
        <v>33</v>
      </c>
      <c r="G667" s="47"/>
      <c r="H667" s="95" t="s">
        <v>34</v>
      </c>
      <c r="I667" s="95" t="s">
        <v>34</v>
      </c>
      <c r="J667" s="96" t="s">
        <v>1719</v>
      </c>
      <c r="K667" s="47"/>
    </row>
    <row r="668" spans="1:28" ht="12.75" customHeight="1">
      <c r="A668" s="247" t="s">
        <v>1717</v>
      </c>
      <c r="B668" s="120" t="s">
        <v>817</v>
      </c>
      <c r="C668" s="47"/>
      <c r="D668" s="95">
        <v>0</v>
      </c>
      <c r="E668" s="95" t="s">
        <v>33</v>
      </c>
      <c r="F668" s="95" t="s">
        <v>33</v>
      </c>
      <c r="G668" s="47"/>
      <c r="H668" s="95" t="s">
        <v>34</v>
      </c>
      <c r="I668" s="95" t="s">
        <v>34</v>
      </c>
      <c r="J668" s="96" t="s">
        <v>1719</v>
      </c>
      <c r="K668" s="47"/>
    </row>
    <row r="669" spans="1:28" ht="12.75" customHeight="1">
      <c r="A669" s="247" t="s">
        <v>1717</v>
      </c>
      <c r="B669" s="120" t="s">
        <v>818</v>
      </c>
      <c r="C669" s="47"/>
      <c r="D669" s="95">
        <v>0</v>
      </c>
      <c r="E669" s="95" t="s">
        <v>34</v>
      </c>
      <c r="F669" s="95" t="s">
        <v>34</v>
      </c>
      <c r="G669" s="96" t="s">
        <v>1724</v>
      </c>
      <c r="H669" s="95" t="s">
        <v>34</v>
      </c>
      <c r="I669" s="95" t="s">
        <v>34</v>
      </c>
      <c r="J669" s="96" t="s">
        <v>1719</v>
      </c>
      <c r="K669" s="47" t="s">
        <v>1722</v>
      </c>
    </row>
    <row r="670" spans="1:28" ht="12.75" customHeight="1">
      <c r="A670" s="247" t="s">
        <v>1717</v>
      </c>
      <c r="B670" s="120" t="s">
        <v>821</v>
      </c>
      <c r="C670" s="47"/>
      <c r="D670" s="95">
        <v>0</v>
      </c>
      <c r="E670" s="95" t="s">
        <v>34</v>
      </c>
      <c r="F670" s="95" t="s">
        <v>34</v>
      </c>
      <c r="G670" s="47" t="s">
        <v>229</v>
      </c>
      <c r="H670" s="95" t="s">
        <v>34</v>
      </c>
      <c r="I670" s="95" t="s">
        <v>34</v>
      </c>
      <c r="J670" s="96" t="s">
        <v>1719</v>
      </c>
      <c r="K670" s="47" t="s">
        <v>1722</v>
      </c>
    </row>
    <row r="671" spans="1:28" ht="12.75" customHeight="1">
      <c r="A671" s="248" t="s">
        <v>1717</v>
      </c>
      <c r="B671" s="127" t="s">
        <v>825</v>
      </c>
      <c r="C671" s="108"/>
      <c r="D671" s="110">
        <v>0</v>
      </c>
      <c r="E671" s="110" t="s">
        <v>34</v>
      </c>
      <c r="F671" s="110" t="s">
        <v>34</v>
      </c>
      <c r="G671" s="102" t="s">
        <v>1725</v>
      </c>
      <c r="H671" s="110" t="s">
        <v>34</v>
      </c>
      <c r="I671" s="110" t="s">
        <v>34</v>
      </c>
      <c r="J671" s="102" t="s">
        <v>1719</v>
      </c>
      <c r="K671" s="108" t="s">
        <v>1722</v>
      </c>
      <c r="L671" s="24"/>
      <c r="M671" s="24"/>
      <c r="N671" s="24"/>
      <c r="O671" s="24"/>
      <c r="P671" s="24"/>
      <c r="Q671" s="24"/>
      <c r="R671" s="24"/>
      <c r="S671" s="24"/>
      <c r="T671" s="24"/>
      <c r="U671" s="24"/>
      <c r="V671" s="24"/>
      <c r="W671" s="24"/>
      <c r="X671" s="24"/>
      <c r="Y671" s="24"/>
      <c r="Z671" s="24"/>
      <c r="AA671" s="24"/>
      <c r="AB671" s="24"/>
    </row>
    <row r="672" spans="1:28" ht="12.75" customHeight="1">
      <c r="A672" s="187" t="s">
        <v>492</v>
      </c>
      <c r="B672" s="133" t="s">
        <v>771</v>
      </c>
      <c r="C672" s="94"/>
      <c r="D672" s="111">
        <v>0</v>
      </c>
      <c r="E672" s="95" t="s">
        <v>33</v>
      </c>
      <c r="F672" s="95" t="s">
        <v>33</v>
      </c>
      <c r="G672" s="47"/>
      <c r="H672" s="95" t="s">
        <v>34</v>
      </c>
      <c r="I672" s="95" t="s">
        <v>34</v>
      </c>
      <c r="J672" s="96" t="s">
        <v>1726</v>
      </c>
      <c r="K672" s="47"/>
    </row>
    <row r="673" spans="1:28" ht="12.75" customHeight="1">
      <c r="A673" s="187" t="s">
        <v>492</v>
      </c>
      <c r="B673" s="136" t="s">
        <v>780</v>
      </c>
      <c r="C673" s="94"/>
      <c r="D673" s="111">
        <v>0</v>
      </c>
      <c r="E673" s="95" t="s">
        <v>34</v>
      </c>
      <c r="F673" s="95" t="s">
        <v>34</v>
      </c>
      <c r="G673" s="47" t="s">
        <v>1727</v>
      </c>
      <c r="H673" s="95" t="s">
        <v>34</v>
      </c>
      <c r="I673" s="95" t="s">
        <v>34</v>
      </c>
      <c r="J673" s="96" t="s">
        <v>1726</v>
      </c>
      <c r="K673" s="47"/>
    </row>
    <row r="674" spans="1:28" ht="12.75" customHeight="1">
      <c r="A674" s="187" t="s">
        <v>492</v>
      </c>
      <c r="B674" s="120" t="s">
        <v>2315</v>
      </c>
      <c r="C674" s="94"/>
      <c r="D674" s="111">
        <v>0</v>
      </c>
      <c r="E674" s="95" t="s">
        <v>34</v>
      </c>
      <c r="F674" s="95" t="s">
        <v>34</v>
      </c>
      <c r="G674" s="96" t="s">
        <v>1728</v>
      </c>
      <c r="H674" s="95" t="s">
        <v>34</v>
      </c>
      <c r="I674" s="95" t="s">
        <v>34</v>
      </c>
      <c r="J674" s="96" t="s">
        <v>1726</v>
      </c>
      <c r="K674" s="47"/>
    </row>
    <row r="675" spans="1:28" ht="12.75" customHeight="1">
      <c r="A675" s="187" t="s">
        <v>492</v>
      </c>
      <c r="B675" s="120" t="s">
        <v>788</v>
      </c>
      <c r="C675" s="94"/>
      <c r="D675" s="111">
        <v>0</v>
      </c>
      <c r="E675" s="95" t="s">
        <v>34</v>
      </c>
      <c r="F675" s="95" t="s">
        <v>34</v>
      </c>
      <c r="G675" s="47" t="s">
        <v>1729</v>
      </c>
      <c r="H675" s="95" t="s">
        <v>34</v>
      </c>
      <c r="I675" s="95" t="s">
        <v>34</v>
      </c>
      <c r="J675" s="96" t="s">
        <v>1726</v>
      </c>
      <c r="K675" s="47"/>
    </row>
    <row r="676" spans="1:28" ht="12.75" customHeight="1">
      <c r="A676" s="187" t="s">
        <v>492</v>
      </c>
      <c r="B676" s="120" t="s">
        <v>793</v>
      </c>
      <c r="C676" s="94"/>
      <c r="D676" s="111">
        <v>0</v>
      </c>
      <c r="E676" s="95" t="s">
        <v>33</v>
      </c>
      <c r="F676" s="95" t="s">
        <v>33</v>
      </c>
      <c r="G676" s="47"/>
      <c r="H676" s="95" t="s">
        <v>34</v>
      </c>
      <c r="I676" s="95" t="s">
        <v>34</v>
      </c>
      <c r="J676" s="96" t="s">
        <v>1726</v>
      </c>
      <c r="K676" s="47"/>
    </row>
    <row r="677" spans="1:28" ht="12.75" customHeight="1">
      <c r="A677" s="187" t="s">
        <v>492</v>
      </c>
      <c r="B677" s="120" t="s">
        <v>796</v>
      </c>
      <c r="C677" s="94"/>
      <c r="D677" s="111">
        <v>0</v>
      </c>
      <c r="E677" s="95" t="s">
        <v>33</v>
      </c>
      <c r="F677" s="95" t="s">
        <v>33</v>
      </c>
      <c r="G677" s="47"/>
      <c r="H677" s="95" t="s">
        <v>34</v>
      </c>
      <c r="I677" s="95" t="s">
        <v>34</v>
      </c>
      <c r="J677" s="96" t="s">
        <v>1726</v>
      </c>
      <c r="K677" s="47"/>
    </row>
    <row r="678" spans="1:28" ht="12.75" customHeight="1">
      <c r="A678" s="187" t="s">
        <v>492</v>
      </c>
      <c r="B678" s="120" t="s">
        <v>446</v>
      </c>
      <c r="C678" s="94"/>
      <c r="D678" s="111">
        <v>0</v>
      </c>
      <c r="E678" s="95" t="s">
        <v>33</v>
      </c>
      <c r="F678" s="95" t="s">
        <v>33</v>
      </c>
      <c r="G678" s="47"/>
      <c r="H678" s="95" t="s">
        <v>34</v>
      </c>
      <c r="I678" s="95" t="s">
        <v>34</v>
      </c>
      <c r="J678" s="96" t="s">
        <v>1726</v>
      </c>
      <c r="K678" s="47"/>
    </row>
    <row r="679" spans="1:28" ht="12.75" customHeight="1">
      <c r="A679" s="187" t="s">
        <v>492</v>
      </c>
      <c r="B679" s="120" t="s">
        <v>162</v>
      </c>
      <c r="C679" s="94"/>
      <c r="D679" s="111">
        <v>0</v>
      </c>
      <c r="E679" s="95" t="s">
        <v>34</v>
      </c>
      <c r="F679" s="95" t="s">
        <v>34</v>
      </c>
      <c r="G679" s="47" t="s">
        <v>1641</v>
      </c>
      <c r="H679" s="95" t="s">
        <v>34</v>
      </c>
      <c r="I679" s="95" t="s">
        <v>34</v>
      </c>
      <c r="J679" s="96" t="s">
        <v>1726</v>
      </c>
      <c r="K679" s="47"/>
    </row>
    <row r="680" spans="1:28" ht="12.75" customHeight="1">
      <c r="A680" s="187" t="s">
        <v>492</v>
      </c>
      <c r="B680" s="120" t="s">
        <v>235</v>
      </c>
      <c r="C680" s="94"/>
      <c r="D680" s="111">
        <v>0</v>
      </c>
      <c r="E680" s="95" t="s">
        <v>34</v>
      </c>
      <c r="F680" s="95" t="s">
        <v>34</v>
      </c>
      <c r="G680" s="47" t="s">
        <v>1727</v>
      </c>
      <c r="H680" s="95" t="s">
        <v>34</v>
      </c>
      <c r="I680" s="95" t="s">
        <v>34</v>
      </c>
      <c r="J680" s="96" t="s">
        <v>1726</v>
      </c>
      <c r="K680" s="47"/>
    </row>
    <row r="681" spans="1:28" ht="12.75" customHeight="1">
      <c r="A681" s="187" t="s">
        <v>492</v>
      </c>
      <c r="B681" s="120" t="s">
        <v>374</v>
      </c>
      <c r="C681" s="94"/>
      <c r="D681" s="111">
        <v>0</v>
      </c>
      <c r="E681" s="95" t="s">
        <v>34</v>
      </c>
      <c r="F681" s="95" t="s">
        <v>34</v>
      </c>
      <c r="G681" s="96" t="s">
        <v>1730</v>
      </c>
      <c r="H681" s="95" t="s">
        <v>34</v>
      </c>
      <c r="I681" s="95" t="s">
        <v>34</v>
      </c>
      <c r="J681" s="96" t="s">
        <v>1726</v>
      </c>
      <c r="K681" s="47"/>
    </row>
    <row r="682" spans="1:28" ht="12.75" customHeight="1">
      <c r="A682" s="187" t="s">
        <v>492</v>
      </c>
      <c r="B682" s="120" t="s">
        <v>149</v>
      </c>
      <c r="C682" s="94"/>
      <c r="D682" s="111">
        <v>0</v>
      </c>
      <c r="E682" s="95" t="s">
        <v>34</v>
      </c>
      <c r="F682" s="95" t="s">
        <v>34</v>
      </c>
      <c r="G682" s="47" t="s">
        <v>1641</v>
      </c>
      <c r="H682" s="95" t="s">
        <v>34</v>
      </c>
      <c r="I682" s="95" t="s">
        <v>34</v>
      </c>
      <c r="J682" s="96" t="s">
        <v>1726</v>
      </c>
      <c r="K682" s="47"/>
    </row>
    <row r="683" spans="1:28" ht="12.75" customHeight="1">
      <c r="A683" s="187" t="s">
        <v>492</v>
      </c>
      <c r="B683" s="120" t="s">
        <v>814</v>
      </c>
      <c r="C683" s="94"/>
      <c r="D683" s="111">
        <v>0</v>
      </c>
      <c r="E683" s="95" t="s">
        <v>33</v>
      </c>
      <c r="F683" s="95" t="s">
        <v>33</v>
      </c>
      <c r="G683" s="47"/>
      <c r="H683" s="95" t="s">
        <v>34</v>
      </c>
      <c r="I683" s="95" t="s">
        <v>34</v>
      </c>
      <c r="J683" s="96" t="s">
        <v>1726</v>
      </c>
      <c r="K683" s="47"/>
    </row>
    <row r="684" spans="1:28" ht="12.75" customHeight="1">
      <c r="A684" s="187" t="s">
        <v>492</v>
      </c>
      <c r="B684" s="120" t="s">
        <v>817</v>
      </c>
      <c r="C684" s="94"/>
      <c r="D684" s="111">
        <v>0</v>
      </c>
      <c r="E684" s="95" t="s">
        <v>33</v>
      </c>
      <c r="F684" s="95" t="s">
        <v>33</v>
      </c>
      <c r="G684" s="47"/>
      <c r="H684" s="95" t="s">
        <v>34</v>
      </c>
      <c r="I684" s="95" t="s">
        <v>34</v>
      </c>
      <c r="J684" s="96" t="s">
        <v>1726</v>
      </c>
      <c r="K684" s="47"/>
    </row>
    <row r="685" spans="1:28" ht="12.75" customHeight="1">
      <c r="A685" s="187" t="s">
        <v>492</v>
      </c>
      <c r="B685" s="120" t="s">
        <v>818</v>
      </c>
      <c r="C685" s="94"/>
      <c r="D685" s="111">
        <v>0</v>
      </c>
      <c r="E685" s="95" t="s">
        <v>34</v>
      </c>
      <c r="F685" s="95" t="s">
        <v>34</v>
      </c>
      <c r="G685" s="96" t="s">
        <v>1730</v>
      </c>
      <c r="H685" s="95" t="s">
        <v>34</v>
      </c>
      <c r="I685" s="95" t="s">
        <v>34</v>
      </c>
      <c r="J685" s="96" t="s">
        <v>1726</v>
      </c>
      <c r="K685" s="47"/>
    </row>
    <row r="686" spans="1:28" ht="12.75" customHeight="1">
      <c r="A686" s="187" t="s">
        <v>492</v>
      </c>
      <c r="B686" s="120" t="s">
        <v>821</v>
      </c>
      <c r="C686" s="94"/>
      <c r="D686" s="111">
        <v>0</v>
      </c>
      <c r="E686" s="95" t="s">
        <v>34</v>
      </c>
      <c r="F686" s="95" t="s">
        <v>34</v>
      </c>
      <c r="G686" s="120" t="s">
        <v>1640</v>
      </c>
      <c r="H686" s="95" t="s">
        <v>34</v>
      </c>
      <c r="I686" s="95" t="s">
        <v>34</v>
      </c>
      <c r="J686" s="96" t="s">
        <v>1726</v>
      </c>
      <c r="K686" s="47"/>
    </row>
    <row r="687" spans="1:28" ht="12.75" customHeight="1">
      <c r="A687" s="232" t="s">
        <v>492</v>
      </c>
      <c r="B687" s="127" t="s">
        <v>825</v>
      </c>
      <c r="C687" s="94"/>
      <c r="D687" s="111">
        <v>0</v>
      </c>
      <c r="E687" s="95" t="s">
        <v>34</v>
      </c>
      <c r="F687" s="95" t="s">
        <v>34</v>
      </c>
      <c r="G687" s="120" t="s">
        <v>1640</v>
      </c>
      <c r="H687" s="110" t="s">
        <v>34</v>
      </c>
      <c r="I687" s="110" t="s">
        <v>34</v>
      </c>
      <c r="J687" s="102" t="s">
        <v>1726</v>
      </c>
      <c r="K687" s="47"/>
    </row>
    <row r="688" spans="1:28" ht="12.75" customHeight="1">
      <c r="A688" s="147" t="s">
        <v>1169</v>
      </c>
      <c r="B688" s="133" t="s">
        <v>771</v>
      </c>
      <c r="C688" s="133"/>
      <c r="D688" s="105">
        <v>0</v>
      </c>
      <c r="E688" s="105" t="s">
        <v>33</v>
      </c>
      <c r="F688" s="105" t="s">
        <v>33</v>
      </c>
      <c r="G688" s="103"/>
      <c r="H688" s="95" t="s">
        <v>34</v>
      </c>
      <c r="I688" s="95" t="s">
        <v>44</v>
      </c>
      <c r="J688" s="47" t="s">
        <v>1731</v>
      </c>
      <c r="K688" s="103"/>
      <c r="L688" s="23"/>
      <c r="M688" s="23"/>
      <c r="N688" s="23"/>
      <c r="O688" s="23"/>
      <c r="P688" s="23"/>
      <c r="Q688" s="23"/>
      <c r="R688" s="23"/>
      <c r="S688" s="23"/>
      <c r="T688" s="23"/>
      <c r="U688" s="23"/>
      <c r="V688" s="23"/>
      <c r="W688" s="23"/>
      <c r="X688" s="23"/>
      <c r="Y688" s="23"/>
      <c r="Z688" s="23"/>
      <c r="AA688" s="23"/>
      <c r="AB688" s="23"/>
    </row>
    <row r="689" spans="1:28" ht="12.75" customHeight="1">
      <c r="A689" s="147" t="s">
        <v>1169</v>
      </c>
      <c r="B689" s="136" t="s">
        <v>780</v>
      </c>
      <c r="C689" s="47"/>
      <c r="D689" s="95">
        <v>0</v>
      </c>
      <c r="E689" s="95" t="s">
        <v>34</v>
      </c>
      <c r="F689" s="95" t="s">
        <v>34</v>
      </c>
      <c r="G689" s="96" t="s">
        <v>1732</v>
      </c>
      <c r="H689" s="95" t="s">
        <v>34</v>
      </c>
      <c r="I689" s="95" t="s">
        <v>44</v>
      </c>
      <c r="J689" s="47" t="s">
        <v>1731</v>
      </c>
      <c r="K689" s="47"/>
    </row>
    <row r="690" spans="1:28" ht="12.75" customHeight="1">
      <c r="A690" s="147" t="s">
        <v>1169</v>
      </c>
      <c r="B690" s="120" t="s">
        <v>2315</v>
      </c>
      <c r="C690" s="120"/>
      <c r="D690" s="95">
        <v>0</v>
      </c>
      <c r="E690" s="95" t="s">
        <v>33</v>
      </c>
      <c r="F690" s="95" t="s">
        <v>33</v>
      </c>
      <c r="G690" s="47"/>
      <c r="H690" s="95" t="s">
        <v>34</v>
      </c>
      <c r="I690" s="95" t="s">
        <v>44</v>
      </c>
      <c r="J690" s="47" t="s">
        <v>1731</v>
      </c>
      <c r="K690" s="47"/>
    </row>
    <row r="691" spans="1:28" ht="12.75" customHeight="1">
      <c r="A691" s="147" t="s">
        <v>1169</v>
      </c>
      <c r="B691" s="120" t="s">
        <v>788</v>
      </c>
      <c r="C691" s="120"/>
      <c r="D691" s="95">
        <v>0</v>
      </c>
      <c r="E691" s="95" t="s">
        <v>33</v>
      </c>
      <c r="F691" s="95" t="s">
        <v>33</v>
      </c>
      <c r="G691" s="96" t="s">
        <v>1733</v>
      </c>
      <c r="H691" s="95" t="s">
        <v>34</v>
      </c>
      <c r="I691" s="95" t="s">
        <v>44</v>
      </c>
      <c r="J691" s="47" t="s">
        <v>1734</v>
      </c>
      <c r="K691" s="47" t="s">
        <v>1735</v>
      </c>
    </row>
    <row r="692" spans="1:28" ht="12.75" customHeight="1">
      <c r="A692" s="147" t="s">
        <v>1169</v>
      </c>
      <c r="B692" s="120" t="s">
        <v>793</v>
      </c>
      <c r="C692" s="120"/>
      <c r="D692" s="95">
        <v>0</v>
      </c>
      <c r="E692" s="95" t="s">
        <v>33</v>
      </c>
      <c r="F692" s="95" t="s">
        <v>33</v>
      </c>
      <c r="G692" s="47"/>
      <c r="H692" s="95" t="s">
        <v>34</v>
      </c>
      <c r="I692" s="95" t="s">
        <v>44</v>
      </c>
      <c r="J692" s="47" t="s">
        <v>1736</v>
      </c>
      <c r="K692" s="47"/>
    </row>
    <row r="693" spans="1:28" ht="12.75" customHeight="1">
      <c r="A693" s="147" t="s">
        <v>1169</v>
      </c>
      <c r="B693" s="120" t="s">
        <v>796</v>
      </c>
      <c r="C693" s="47"/>
      <c r="D693" s="95">
        <v>0</v>
      </c>
      <c r="E693" s="95" t="s">
        <v>34</v>
      </c>
      <c r="F693" s="95" t="s">
        <v>34</v>
      </c>
      <c r="G693" s="96" t="s">
        <v>1737</v>
      </c>
      <c r="H693" s="95" t="s">
        <v>34</v>
      </c>
      <c r="I693" s="95" t="s">
        <v>44</v>
      </c>
      <c r="J693" s="47" t="s">
        <v>1731</v>
      </c>
      <c r="K693" s="47"/>
    </row>
    <row r="694" spans="1:28" ht="12.75" customHeight="1">
      <c r="A694" s="147" t="s">
        <v>1169</v>
      </c>
      <c r="B694" s="120" t="s">
        <v>446</v>
      </c>
      <c r="C694" s="47"/>
      <c r="D694" s="95">
        <v>0</v>
      </c>
      <c r="E694" s="95" t="s">
        <v>33</v>
      </c>
      <c r="F694" s="95" t="s">
        <v>33</v>
      </c>
      <c r="G694" s="47"/>
      <c r="H694" s="95" t="s">
        <v>34</v>
      </c>
      <c r="I694" s="95" t="s">
        <v>44</v>
      </c>
      <c r="J694" s="47" t="s">
        <v>1731</v>
      </c>
      <c r="K694" s="47"/>
    </row>
    <row r="695" spans="1:28" ht="12.75" customHeight="1">
      <c r="A695" s="147" t="s">
        <v>1169</v>
      </c>
      <c r="B695" s="120" t="s">
        <v>162</v>
      </c>
      <c r="C695" s="47"/>
      <c r="D695" s="95">
        <v>0</v>
      </c>
      <c r="E695" s="95" t="s">
        <v>34</v>
      </c>
      <c r="F695" s="95" t="s">
        <v>34</v>
      </c>
      <c r="G695" s="96" t="s">
        <v>1730</v>
      </c>
      <c r="H695" s="95" t="s">
        <v>34</v>
      </c>
      <c r="I695" s="95" t="s">
        <v>44</v>
      </c>
      <c r="J695" s="47" t="s">
        <v>1738</v>
      </c>
      <c r="K695" s="47"/>
    </row>
    <row r="696" spans="1:28" ht="12.75" customHeight="1">
      <c r="A696" s="147" t="s">
        <v>1169</v>
      </c>
      <c r="B696" s="120" t="s">
        <v>235</v>
      </c>
      <c r="C696" s="47"/>
      <c r="D696" s="95">
        <v>0</v>
      </c>
      <c r="E696" s="95" t="s">
        <v>34</v>
      </c>
      <c r="F696" s="95" t="s">
        <v>34</v>
      </c>
      <c r="G696" s="47" t="s">
        <v>1739</v>
      </c>
      <c r="H696" s="95" t="s">
        <v>34</v>
      </c>
      <c r="I696" s="95" t="s">
        <v>44</v>
      </c>
      <c r="J696" s="47" t="s">
        <v>1731</v>
      </c>
      <c r="K696" s="47"/>
    </row>
    <row r="697" spans="1:28" ht="12.75" customHeight="1">
      <c r="A697" s="147" t="s">
        <v>1169</v>
      </c>
      <c r="B697" s="120" t="s">
        <v>374</v>
      </c>
      <c r="C697" s="47"/>
      <c r="D697" s="95">
        <v>0</v>
      </c>
      <c r="E697" s="95" t="s">
        <v>34</v>
      </c>
      <c r="F697" s="95" t="s">
        <v>34</v>
      </c>
      <c r="G697" s="96" t="s">
        <v>1740</v>
      </c>
      <c r="H697" s="95" t="s">
        <v>34</v>
      </c>
      <c r="I697" s="95" t="s">
        <v>44</v>
      </c>
      <c r="J697" s="47" t="s">
        <v>1734</v>
      </c>
      <c r="K697" s="47"/>
    </row>
    <row r="698" spans="1:28" ht="12.75" customHeight="1">
      <c r="A698" s="147" t="s">
        <v>1169</v>
      </c>
      <c r="B698" s="120" t="s">
        <v>149</v>
      </c>
      <c r="C698" s="47"/>
      <c r="D698" s="95">
        <v>0</v>
      </c>
      <c r="E698" s="95" t="s">
        <v>34</v>
      </c>
      <c r="F698" s="95" t="s">
        <v>34</v>
      </c>
      <c r="G698" s="47" t="s">
        <v>1739</v>
      </c>
      <c r="H698" s="95" t="s">
        <v>34</v>
      </c>
      <c r="I698" s="95" t="s">
        <v>44</v>
      </c>
      <c r="J698" s="47" t="s">
        <v>1731</v>
      </c>
      <c r="K698" s="47"/>
    </row>
    <row r="699" spans="1:28" ht="12.75" customHeight="1">
      <c r="A699" s="147" t="s">
        <v>1169</v>
      </c>
      <c r="B699" s="120" t="s">
        <v>814</v>
      </c>
      <c r="C699" s="47"/>
      <c r="D699" s="95">
        <v>0</v>
      </c>
      <c r="E699" s="95" t="s">
        <v>33</v>
      </c>
      <c r="F699" s="95" t="s">
        <v>33</v>
      </c>
      <c r="G699" s="47"/>
      <c r="H699" s="95" t="s">
        <v>34</v>
      </c>
      <c r="I699" s="95" t="s">
        <v>44</v>
      </c>
      <c r="J699" s="47" t="s">
        <v>1731</v>
      </c>
      <c r="K699" s="47"/>
    </row>
    <row r="700" spans="1:28" ht="12.75" customHeight="1">
      <c r="A700" s="147" t="s">
        <v>1169</v>
      </c>
      <c r="B700" s="120" t="s">
        <v>817</v>
      </c>
      <c r="C700" s="47"/>
      <c r="D700" s="95">
        <v>0</v>
      </c>
      <c r="E700" s="95" t="s">
        <v>34</v>
      </c>
      <c r="F700" s="95" t="s">
        <v>34</v>
      </c>
      <c r="G700" s="96" t="s">
        <v>1737</v>
      </c>
      <c r="H700" s="95" t="s">
        <v>34</v>
      </c>
      <c r="I700" s="95" t="s">
        <v>44</v>
      </c>
      <c r="J700" s="47" t="s">
        <v>1731</v>
      </c>
      <c r="K700" s="47"/>
    </row>
    <row r="701" spans="1:28" ht="12.75" customHeight="1">
      <c r="A701" s="147" t="s">
        <v>1169</v>
      </c>
      <c r="B701" s="120" t="s">
        <v>818</v>
      </c>
      <c r="C701" s="47"/>
      <c r="D701" s="95">
        <v>0</v>
      </c>
      <c r="E701" s="95" t="s">
        <v>34</v>
      </c>
      <c r="F701" s="95" t="s">
        <v>34</v>
      </c>
      <c r="G701" s="47" t="s">
        <v>1741</v>
      </c>
      <c r="H701" s="95" t="s">
        <v>34</v>
      </c>
      <c r="I701" s="95" t="s">
        <v>44</v>
      </c>
      <c r="J701" s="47" t="s">
        <v>1731</v>
      </c>
      <c r="K701" s="47"/>
    </row>
    <row r="702" spans="1:28" ht="12.75" customHeight="1">
      <c r="A702" s="147" t="s">
        <v>1169</v>
      </c>
      <c r="B702" s="120" t="s">
        <v>821</v>
      </c>
      <c r="C702" s="47"/>
      <c r="D702" s="95">
        <v>0</v>
      </c>
      <c r="E702" s="95" t="s">
        <v>34</v>
      </c>
      <c r="F702" s="95" t="s">
        <v>34</v>
      </c>
      <c r="G702" s="47" t="s">
        <v>1739</v>
      </c>
      <c r="H702" s="95" t="s">
        <v>34</v>
      </c>
      <c r="I702" s="95" t="s">
        <v>44</v>
      </c>
      <c r="J702" s="47" t="s">
        <v>1731</v>
      </c>
      <c r="K702" s="47"/>
    </row>
    <row r="703" spans="1:28" ht="12.75" customHeight="1">
      <c r="A703" s="234" t="s">
        <v>1169</v>
      </c>
      <c r="B703" s="127" t="s">
        <v>825</v>
      </c>
      <c r="C703" s="47"/>
      <c r="D703" s="95">
        <v>0</v>
      </c>
      <c r="E703" s="95" t="s">
        <v>34</v>
      </c>
      <c r="F703" s="95" t="s">
        <v>34</v>
      </c>
      <c r="G703" s="96" t="s">
        <v>1742</v>
      </c>
      <c r="H703" s="95" t="s">
        <v>34</v>
      </c>
      <c r="I703" s="95" t="s">
        <v>44</v>
      </c>
      <c r="J703" s="47" t="s">
        <v>1731</v>
      </c>
      <c r="K703" s="47"/>
    </row>
    <row r="704" spans="1:28" ht="12.75" customHeight="1">
      <c r="A704" s="147" t="s">
        <v>1173</v>
      </c>
      <c r="B704" s="133" t="s">
        <v>771</v>
      </c>
      <c r="C704" s="103"/>
      <c r="D704" s="105">
        <v>0</v>
      </c>
      <c r="E704" s="105" t="s">
        <v>34</v>
      </c>
      <c r="F704" s="105" t="s">
        <v>34</v>
      </c>
      <c r="G704" s="197" t="s">
        <v>1743</v>
      </c>
      <c r="H704" s="105" t="s">
        <v>34</v>
      </c>
      <c r="I704" s="105" t="s">
        <v>44</v>
      </c>
      <c r="J704" s="106" t="s">
        <v>1744</v>
      </c>
      <c r="K704" s="103"/>
      <c r="L704" s="23"/>
      <c r="M704" s="23"/>
      <c r="N704" s="23"/>
      <c r="O704" s="23"/>
      <c r="P704" s="23"/>
      <c r="Q704" s="23"/>
      <c r="R704" s="23"/>
      <c r="S704" s="23"/>
      <c r="T704" s="23"/>
      <c r="U704" s="23"/>
      <c r="V704" s="23"/>
      <c r="W704" s="23"/>
      <c r="X704" s="23"/>
      <c r="Y704" s="23"/>
      <c r="Z704" s="23"/>
      <c r="AA704" s="23"/>
      <c r="AB704" s="23"/>
    </row>
    <row r="705" spans="1:28" ht="12.75" customHeight="1">
      <c r="A705" s="147" t="s">
        <v>1173</v>
      </c>
      <c r="B705" s="47" t="s">
        <v>780</v>
      </c>
      <c r="C705" s="47"/>
      <c r="D705" s="95">
        <v>0</v>
      </c>
      <c r="E705" s="95" t="s">
        <v>34</v>
      </c>
      <c r="F705" s="95" t="s">
        <v>34</v>
      </c>
      <c r="G705" s="198" t="s">
        <v>1743</v>
      </c>
      <c r="H705" s="95" t="s">
        <v>34</v>
      </c>
      <c r="I705" s="95" t="s">
        <v>44</v>
      </c>
      <c r="J705" s="96" t="s">
        <v>1744</v>
      </c>
      <c r="K705" s="47"/>
    </row>
    <row r="706" spans="1:28" ht="12.75" customHeight="1">
      <c r="A706" s="147" t="s">
        <v>1173</v>
      </c>
      <c r="B706" s="120" t="s">
        <v>2315</v>
      </c>
      <c r="C706" s="47"/>
      <c r="D706" s="95">
        <v>0</v>
      </c>
      <c r="E706" s="95" t="s">
        <v>33</v>
      </c>
      <c r="F706" s="95" t="s">
        <v>33</v>
      </c>
      <c r="G706" s="194"/>
      <c r="H706" s="95" t="s">
        <v>34</v>
      </c>
      <c r="I706" s="95" t="s">
        <v>44</v>
      </c>
      <c r="J706" s="96" t="s">
        <v>1744</v>
      </c>
      <c r="K706" s="47"/>
    </row>
    <row r="707" spans="1:28" ht="12.75" customHeight="1">
      <c r="A707" s="147" t="s">
        <v>1173</v>
      </c>
      <c r="B707" s="120" t="s">
        <v>788</v>
      </c>
      <c r="C707" s="47"/>
      <c r="D707" s="95">
        <v>0</v>
      </c>
      <c r="E707" s="95" t="s">
        <v>33</v>
      </c>
      <c r="F707" s="95" t="s">
        <v>33</v>
      </c>
      <c r="G707" s="47"/>
      <c r="H707" s="95" t="s">
        <v>34</v>
      </c>
      <c r="I707" s="95" t="s">
        <v>44</v>
      </c>
      <c r="J707" s="96" t="s">
        <v>1744</v>
      </c>
      <c r="K707" s="47"/>
    </row>
    <row r="708" spans="1:28" ht="12.75" customHeight="1">
      <c r="A708" s="147" t="s">
        <v>1173</v>
      </c>
      <c r="B708" s="120" t="s">
        <v>793</v>
      </c>
      <c r="C708" s="47"/>
      <c r="D708" s="95">
        <v>0</v>
      </c>
      <c r="E708" s="95" t="s">
        <v>33</v>
      </c>
      <c r="F708" s="95" t="s">
        <v>33</v>
      </c>
      <c r="G708" s="47"/>
      <c r="H708" s="95" t="s">
        <v>34</v>
      </c>
      <c r="I708" s="95" t="s">
        <v>44</v>
      </c>
      <c r="J708" s="96" t="s">
        <v>1744</v>
      </c>
      <c r="K708" s="47"/>
    </row>
    <row r="709" spans="1:28" ht="12.75" customHeight="1">
      <c r="A709" s="147" t="s">
        <v>1173</v>
      </c>
      <c r="B709" s="120" t="s">
        <v>796</v>
      </c>
      <c r="C709" s="47"/>
      <c r="D709" s="95">
        <v>0</v>
      </c>
      <c r="E709" s="95" t="s">
        <v>33</v>
      </c>
      <c r="F709" s="95" t="s">
        <v>33</v>
      </c>
      <c r="G709" s="47"/>
      <c r="H709" s="95" t="s">
        <v>34</v>
      </c>
      <c r="I709" s="95" t="s">
        <v>44</v>
      </c>
      <c r="J709" s="96" t="s">
        <v>1744</v>
      </c>
      <c r="K709" s="47"/>
    </row>
    <row r="710" spans="1:28" ht="12.75" customHeight="1">
      <c r="A710" s="147" t="s">
        <v>1173</v>
      </c>
      <c r="B710" s="120" t="s">
        <v>446</v>
      </c>
      <c r="C710" s="47"/>
      <c r="D710" s="95">
        <v>0</v>
      </c>
      <c r="E710" s="95" t="s">
        <v>33</v>
      </c>
      <c r="F710" s="95" t="s">
        <v>33</v>
      </c>
      <c r="G710" s="47"/>
      <c r="H710" s="95" t="s">
        <v>34</v>
      </c>
      <c r="I710" s="95" t="s">
        <v>44</v>
      </c>
      <c r="J710" s="96" t="s">
        <v>1744</v>
      </c>
      <c r="K710" s="47"/>
    </row>
    <row r="711" spans="1:28" ht="12.75" customHeight="1">
      <c r="A711" s="147" t="s">
        <v>1173</v>
      </c>
      <c r="B711" s="120" t="s">
        <v>162</v>
      </c>
      <c r="C711" s="47"/>
      <c r="D711" s="95">
        <v>0</v>
      </c>
      <c r="E711" s="95" t="s">
        <v>33</v>
      </c>
      <c r="F711" s="95" t="s">
        <v>33</v>
      </c>
      <c r="G711" s="47"/>
      <c r="H711" s="95" t="s">
        <v>34</v>
      </c>
      <c r="I711" s="95" t="s">
        <v>44</v>
      </c>
      <c r="J711" s="96" t="s">
        <v>1744</v>
      </c>
      <c r="K711" s="47"/>
    </row>
    <row r="712" spans="1:28" ht="12.75" customHeight="1">
      <c r="A712" s="147" t="s">
        <v>1173</v>
      </c>
      <c r="B712" s="120" t="s">
        <v>235</v>
      </c>
      <c r="C712" s="47"/>
      <c r="D712" s="95">
        <v>0</v>
      </c>
      <c r="E712" s="95" t="s">
        <v>34</v>
      </c>
      <c r="F712" s="95" t="s">
        <v>34</v>
      </c>
      <c r="G712" s="198" t="s">
        <v>1743</v>
      </c>
      <c r="H712" s="95" t="s">
        <v>34</v>
      </c>
      <c r="I712" s="95" t="s">
        <v>44</v>
      </c>
      <c r="J712" s="96" t="s">
        <v>1744</v>
      </c>
      <c r="K712" s="47" t="s">
        <v>1745</v>
      </c>
    </row>
    <row r="713" spans="1:28" ht="12.75" customHeight="1">
      <c r="A713" s="147" t="s">
        <v>1173</v>
      </c>
      <c r="B713" s="120" t="s">
        <v>374</v>
      </c>
      <c r="C713" s="47"/>
      <c r="D713" s="95">
        <v>0</v>
      </c>
      <c r="E713" s="95" t="s">
        <v>34</v>
      </c>
      <c r="F713" s="95" t="s">
        <v>44</v>
      </c>
      <c r="G713" s="47" t="s">
        <v>229</v>
      </c>
      <c r="H713" s="95" t="s">
        <v>34</v>
      </c>
      <c r="I713" s="95" t="s">
        <v>44</v>
      </c>
      <c r="J713" s="96" t="s">
        <v>1744</v>
      </c>
      <c r="K713" s="47"/>
    </row>
    <row r="714" spans="1:28" ht="12.75" customHeight="1">
      <c r="A714" s="147" t="s">
        <v>1173</v>
      </c>
      <c r="B714" s="120" t="s">
        <v>149</v>
      </c>
      <c r="C714" s="47"/>
      <c r="D714" s="95">
        <v>0</v>
      </c>
      <c r="E714" s="95" t="s">
        <v>34</v>
      </c>
      <c r="F714" s="95" t="s">
        <v>34</v>
      </c>
      <c r="G714" s="47" t="s">
        <v>229</v>
      </c>
      <c r="H714" s="95" t="s">
        <v>34</v>
      </c>
      <c r="I714" s="95" t="s">
        <v>44</v>
      </c>
      <c r="J714" s="96" t="s">
        <v>1744</v>
      </c>
      <c r="K714" s="47"/>
    </row>
    <row r="715" spans="1:28" ht="12.75" customHeight="1">
      <c r="A715" s="147" t="s">
        <v>1173</v>
      </c>
      <c r="B715" s="120" t="s">
        <v>814</v>
      </c>
      <c r="C715" s="47"/>
      <c r="D715" s="95">
        <v>0</v>
      </c>
      <c r="E715" s="95" t="s">
        <v>34</v>
      </c>
      <c r="F715" s="95" t="s">
        <v>44</v>
      </c>
      <c r="G715" s="198" t="s">
        <v>1746</v>
      </c>
      <c r="H715" s="95" t="s">
        <v>34</v>
      </c>
      <c r="I715" s="95" t="s">
        <v>44</v>
      </c>
      <c r="J715" s="96" t="s">
        <v>1744</v>
      </c>
      <c r="K715" s="47"/>
    </row>
    <row r="716" spans="1:28" ht="12.75" customHeight="1">
      <c r="A716" s="147" t="s">
        <v>1173</v>
      </c>
      <c r="B716" s="120" t="s">
        <v>817</v>
      </c>
      <c r="C716" s="47"/>
      <c r="D716" s="95">
        <v>0</v>
      </c>
      <c r="E716" s="95" t="s">
        <v>33</v>
      </c>
      <c r="F716" s="95" t="s">
        <v>33</v>
      </c>
      <c r="G716" s="47"/>
      <c r="H716" s="95" t="s">
        <v>34</v>
      </c>
      <c r="I716" s="95" t="s">
        <v>44</v>
      </c>
      <c r="J716" s="96" t="s">
        <v>1744</v>
      </c>
      <c r="K716" s="47"/>
    </row>
    <row r="717" spans="1:28" ht="12.75" customHeight="1">
      <c r="A717" s="147" t="s">
        <v>1173</v>
      </c>
      <c r="B717" s="120" t="s">
        <v>818</v>
      </c>
      <c r="C717" s="47"/>
      <c r="D717" s="95">
        <v>0</v>
      </c>
      <c r="E717" s="95" t="s">
        <v>34</v>
      </c>
      <c r="F717" s="95" t="s">
        <v>44</v>
      </c>
      <c r="G717" s="198" t="s">
        <v>1743</v>
      </c>
      <c r="H717" s="95" t="s">
        <v>34</v>
      </c>
      <c r="I717" s="95" t="s">
        <v>44</v>
      </c>
      <c r="J717" s="96" t="s">
        <v>1744</v>
      </c>
      <c r="K717" s="47"/>
    </row>
    <row r="718" spans="1:28" ht="12.75" customHeight="1">
      <c r="A718" s="147" t="s">
        <v>1173</v>
      </c>
      <c r="B718" s="120" t="s">
        <v>821</v>
      </c>
      <c r="C718" s="47"/>
      <c r="D718" s="95">
        <v>0</v>
      </c>
      <c r="E718" s="95" t="s">
        <v>34</v>
      </c>
      <c r="F718" s="95" t="s">
        <v>34</v>
      </c>
      <c r="G718" s="47" t="s">
        <v>229</v>
      </c>
      <c r="H718" s="95" t="s">
        <v>34</v>
      </c>
      <c r="I718" s="95" t="s">
        <v>44</v>
      </c>
      <c r="J718" s="96" t="s">
        <v>1744</v>
      </c>
      <c r="K718" s="47"/>
    </row>
    <row r="719" spans="1:28" ht="12.75" customHeight="1">
      <c r="A719" s="234" t="s">
        <v>1173</v>
      </c>
      <c r="B719" s="127" t="s">
        <v>825</v>
      </c>
      <c r="C719" s="47"/>
      <c r="D719" s="95">
        <v>0</v>
      </c>
      <c r="E719" s="95" t="s">
        <v>34</v>
      </c>
      <c r="F719" s="95" t="s">
        <v>34</v>
      </c>
      <c r="G719" s="198" t="s">
        <v>1743</v>
      </c>
      <c r="H719" s="95" t="s">
        <v>34</v>
      </c>
      <c r="I719" s="95" t="s">
        <v>44</v>
      </c>
      <c r="J719" s="96" t="s">
        <v>1744</v>
      </c>
      <c r="K719" s="47"/>
    </row>
    <row r="720" spans="1:28" ht="12.75" customHeight="1">
      <c r="A720" s="147" t="s">
        <v>1679</v>
      </c>
      <c r="B720" s="133" t="s">
        <v>771</v>
      </c>
      <c r="C720" s="103"/>
      <c r="D720" s="105">
        <v>0</v>
      </c>
      <c r="E720" s="105" t="s">
        <v>34</v>
      </c>
      <c r="F720" s="105" t="s">
        <v>34</v>
      </c>
      <c r="G720" s="103" t="s">
        <v>1747</v>
      </c>
      <c r="H720" s="105" t="s">
        <v>34</v>
      </c>
      <c r="I720" s="105" t="s">
        <v>34</v>
      </c>
      <c r="J720" s="106" t="s">
        <v>1748</v>
      </c>
      <c r="K720" s="103"/>
      <c r="L720" s="23"/>
      <c r="M720" s="23"/>
      <c r="N720" s="23"/>
      <c r="O720" s="23"/>
      <c r="P720" s="23"/>
      <c r="Q720" s="23"/>
      <c r="R720" s="23"/>
      <c r="S720" s="23"/>
      <c r="T720" s="23"/>
      <c r="U720" s="23"/>
      <c r="V720" s="23"/>
      <c r="W720" s="23"/>
      <c r="X720" s="23"/>
      <c r="Y720" s="23"/>
      <c r="Z720" s="23"/>
      <c r="AA720" s="23"/>
      <c r="AB720" s="23"/>
    </row>
    <row r="721" spans="1:28" ht="12.75" customHeight="1">
      <c r="A721" s="147" t="s">
        <v>1679</v>
      </c>
      <c r="B721" s="47" t="s">
        <v>780</v>
      </c>
      <c r="C721" s="47"/>
      <c r="D721" s="95">
        <v>0</v>
      </c>
      <c r="E721" s="95" t="s">
        <v>34</v>
      </c>
      <c r="F721" s="95" t="s">
        <v>44</v>
      </c>
      <c r="G721" s="47" t="s">
        <v>1749</v>
      </c>
      <c r="H721" s="95" t="s">
        <v>34</v>
      </c>
      <c r="I721" s="95" t="s">
        <v>34</v>
      </c>
      <c r="J721" s="96" t="s">
        <v>1748</v>
      </c>
      <c r="K721" s="47" t="s">
        <v>1750</v>
      </c>
    </row>
    <row r="722" spans="1:28" ht="12.75" customHeight="1">
      <c r="A722" s="147" t="s">
        <v>1679</v>
      </c>
      <c r="B722" s="120" t="s">
        <v>2315</v>
      </c>
      <c r="C722" s="47"/>
      <c r="D722" s="95">
        <v>0</v>
      </c>
      <c r="E722" s="95" t="s">
        <v>34</v>
      </c>
      <c r="F722" s="95" t="s">
        <v>34</v>
      </c>
      <c r="G722" s="96" t="s">
        <v>1096</v>
      </c>
      <c r="H722" s="95" t="s">
        <v>34</v>
      </c>
      <c r="I722" s="95" t="s">
        <v>34</v>
      </c>
      <c r="J722" s="96" t="s">
        <v>1748</v>
      </c>
      <c r="K722" s="47"/>
    </row>
    <row r="723" spans="1:28" ht="12.75" customHeight="1">
      <c r="A723" s="147" t="s">
        <v>1679</v>
      </c>
      <c r="B723" s="120" t="s">
        <v>788</v>
      </c>
      <c r="C723" s="47"/>
      <c r="D723" s="95">
        <v>0</v>
      </c>
      <c r="E723" s="95" t="s">
        <v>34</v>
      </c>
      <c r="F723" s="95" t="s">
        <v>34</v>
      </c>
      <c r="G723" s="96" t="s">
        <v>1751</v>
      </c>
      <c r="H723" s="95" t="s">
        <v>34</v>
      </c>
      <c r="I723" s="95" t="s">
        <v>34</v>
      </c>
      <c r="J723" s="96" t="s">
        <v>1748</v>
      </c>
      <c r="K723" s="47"/>
    </row>
    <row r="724" spans="1:28" ht="12.75" customHeight="1">
      <c r="A724" s="147" t="s">
        <v>1679</v>
      </c>
      <c r="B724" s="120" t="s">
        <v>793</v>
      </c>
      <c r="C724" s="47"/>
      <c r="D724" s="95">
        <v>0</v>
      </c>
      <c r="E724" s="95" t="s">
        <v>33</v>
      </c>
      <c r="F724" s="95" t="s">
        <v>33</v>
      </c>
      <c r="G724" s="47"/>
      <c r="H724" s="95" t="s">
        <v>34</v>
      </c>
      <c r="I724" s="95" t="s">
        <v>34</v>
      </c>
      <c r="J724" s="96" t="s">
        <v>1748</v>
      </c>
      <c r="K724" s="47"/>
    </row>
    <row r="725" spans="1:28" ht="12.75" customHeight="1">
      <c r="A725" s="147" t="s">
        <v>1679</v>
      </c>
      <c r="B725" s="120" t="s">
        <v>796</v>
      </c>
      <c r="C725" s="47"/>
      <c r="D725" s="95">
        <v>0</v>
      </c>
      <c r="E725" s="95" t="s">
        <v>34</v>
      </c>
      <c r="F725" s="95" t="s">
        <v>34</v>
      </c>
      <c r="G725" s="96" t="s">
        <v>951</v>
      </c>
      <c r="H725" s="95" t="s">
        <v>34</v>
      </c>
      <c r="I725" s="95" t="s">
        <v>34</v>
      </c>
      <c r="J725" s="96" t="s">
        <v>1748</v>
      </c>
      <c r="K725" s="47"/>
    </row>
    <row r="726" spans="1:28" ht="12.75" customHeight="1">
      <c r="A726" s="147" t="s">
        <v>1679</v>
      </c>
      <c r="B726" s="120" t="s">
        <v>446</v>
      </c>
      <c r="C726" s="47"/>
      <c r="D726" s="95">
        <v>0</v>
      </c>
      <c r="E726" s="95" t="s">
        <v>33</v>
      </c>
      <c r="F726" s="95" t="s">
        <v>33</v>
      </c>
      <c r="G726" s="47"/>
      <c r="H726" s="95" t="s">
        <v>34</v>
      </c>
      <c r="I726" s="95" t="s">
        <v>34</v>
      </c>
      <c r="J726" s="96" t="s">
        <v>1748</v>
      </c>
      <c r="K726" s="47"/>
    </row>
    <row r="727" spans="1:28" ht="12.75" customHeight="1">
      <c r="A727" s="147" t="s">
        <v>1679</v>
      </c>
      <c r="B727" s="120" t="s">
        <v>162</v>
      </c>
      <c r="C727" s="47"/>
      <c r="D727" s="95">
        <v>0</v>
      </c>
      <c r="E727" s="95" t="s">
        <v>34</v>
      </c>
      <c r="F727" s="95" t="s">
        <v>34</v>
      </c>
      <c r="G727" s="96" t="s">
        <v>1752</v>
      </c>
      <c r="H727" s="95" t="s">
        <v>34</v>
      </c>
      <c r="I727" s="95" t="s">
        <v>34</v>
      </c>
      <c r="J727" s="96" t="s">
        <v>1748</v>
      </c>
      <c r="K727" s="47"/>
    </row>
    <row r="728" spans="1:28" ht="12.75" customHeight="1">
      <c r="A728" s="147" t="s">
        <v>1679</v>
      </c>
      <c r="B728" s="47" t="s">
        <v>235</v>
      </c>
      <c r="C728" s="47"/>
      <c r="D728" s="95">
        <v>0</v>
      </c>
      <c r="E728" s="95" t="s">
        <v>34</v>
      </c>
      <c r="F728" s="95" t="s">
        <v>44</v>
      </c>
      <c r="G728" s="47" t="s">
        <v>1753</v>
      </c>
      <c r="H728" s="95" t="s">
        <v>34</v>
      </c>
      <c r="I728" s="95" t="s">
        <v>34</v>
      </c>
      <c r="J728" s="96" t="s">
        <v>1748</v>
      </c>
      <c r="K728" s="47"/>
    </row>
    <row r="729" spans="1:28" ht="12.75" customHeight="1">
      <c r="A729" s="147" t="s">
        <v>1679</v>
      </c>
      <c r="B729" s="120" t="s">
        <v>374</v>
      </c>
      <c r="C729" s="47"/>
      <c r="D729" s="95">
        <v>0</v>
      </c>
      <c r="E729" s="95" t="s">
        <v>34</v>
      </c>
      <c r="F729" s="95" t="s">
        <v>34</v>
      </c>
      <c r="G729" s="96" t="s">
        <v>1754</v>
      </c>
      <c r="H729" s="95" t="s">
        <v>34</v>
      </c>
      <c r="I729" s="95" t="s">
        <v>34</v>
      </c>
      <c r="J729" s="96" t="s">
        <v>1748</v>
      </c>
      <c r="K729" s="47"/>
    </row>
    <row r="730" spans="1:28" ht="12.75" customHeight="1">
      <c r="A730" s="147" t="s">
        <v>1679</v>
      </c>
      <c r="B730" s="47" t="s">
        <v>149</v>
      </c>
      <c r="C730" s="47"/>
      <c r="D730" s="95">
        <v>0</v>
      </c>
      <c r="E730" s="95" t="s">
        <v>34</v>
      </c>
      <c r="F730" s="95" t="s">
        <v>34</v>
      </c>
      <c r="G730" s="47" t="s">
        <v>1755</v>
      </c>
      <c r="H730" s="95" t="s">
        <v>34</v>
      </c>
      <c r="I730" s="95" t="s">
        <v>34</v>
      </c>
      <c r="J730" s="96" t="s">
        <v>1748</v>
      </c>
      <c r="K730" s="47"/>
    </row>
    <row r="731" spans="1:28" ht="12.75" customHeight="1">
      <c r="A731" s="147" t="s">
        <v>1679</v>
      </c>
      <c r="B731" s="120" t="s">
        <v>814</v>
      </c>
      <c r="C731" s="47"/>
      <c r="D731" s="95">
        <v>0</v>
      </c>
      <c r="E731" s="95" t="s">
        <v>33</v>
      </c>
      <c r="F731" s="95" t="s">
        <v>33</v>
      </c>
      <c r="G731" s="47"/>
      <c r="H731" s="95" t="s">
        <v>34</v>
      </c>
      <c r="I731" s="95" t="s">
        <v>34</v>
      </c>
      <c r="J731" s="96" t="s">
        <v>1748</v>
      </c>
      <c r="K731" s="47"/>
    </row>
    <row r="732" spans="1:28" ht="12.75" customHeight="1">
      <c r="A732" s="147" t="s">
        <v>1679</v>
      </c>
      <c r="B732" s="120" t="s">
        <v>817</v>
      </c>
      <c r="C732" s="47"/>
      <c r="D732" s="95">
        <v>0</v>
      </c>
      <c r="E732" s="95" t="s">
        <v>34</v>
      </c>
      <c r="F732" s="95" t="s">
        <v>34</v>
      </c>
      <c r="G732" s="96" t="s">
        <v>1756</v>
      </c>
      <c r="H732" s="95" t="s">
        <v>34</v>
      </c>
      <c r="I732" s="95" t="s">
        <v>34</v>
      </c>
      <c r="J732" s="96" t="s">
        <v>1748</v>
      </c>
      <c r="K732" s="47"/>
    </row>
    <row r="733" spans="1:28" ht="12.75" customHeight="1">
      <c r="A733" s="147" t="s">
        <v>1679</v>
      </c>
      <c r="B733" s="120" t="s">
        <v>818</v>
      </c>
      <c r="C733" s="47"/>
      <c r="D733" s="116">
        <v>0</v>
      </c>
      <c r="E733" s="116" t="s">
        <v>34</v>
      </c>
      <c r="F733" s="116" t="s">
        <v>34</v>
      </c>
      <c r="G733" s="123" t="s">
        <v>1757</v>
      </c>
      <c r="H733" s="95" t="s">
        <v>34</v>
      </c>
      <c r="I733" s="95" t="s">
        <v>34</v>
      </c>
      <c r="J733" s="96" t="s">
        <v>1748</v>
      </c>
      <c r="K733" s="47"/>
    </row>
    <row r="734" spans="1:28" ht="12.75" customHeight="1">
      <c r="A734" s="147" t="s">
        <v>1679</v>
      </c>
      <c r="B734" s="120" t="s">
        <v>821</v>
      </c>
      <c r="C734" s="47"/>
      <c r="D734" s="95">
        <v>0</v>
      </c>
      <c r="E734" s="95" t="s">
        <v>34</v>
      </c>
      <c r="F734" s="95" t="s">
        <v>44</v>
      </c>
      <c r="G734" s="96" t="s">
        <v>1758</v>
      </c>
      <c r="H734" s="95" t="s">
        <v>34</v>
      </c>
      <c r="I734" s="95" t="s">
        <v>34</v>
      </c>
      <c r="J734" s="96" t="s">
        <v>1748</v>
      </c>
      <c r="K734" s="47"/>
    </row>
    <row r="735" spans="1:28" ht="12.75" customHeight="1">
      <c r="A735" s="234" t="s">
        <v>1679</v>
      </c>
      <c r="B735" s="127" t="s">
        <v>825</v>
      </c>
      <c r="C735" s="47"/>
      <c r="D735" s="95">
        <v>0</v>
      </c>
      <c r="E735" s="95" t="s">
        <v>33</v>
      </c>
      <c r="F735" s="95" t="s">
        <v>33</v>
      </c>
      <c r="G735" s="47"/>
      <c r="H735" s="95" t="s">
        <v>34</v>
      </c>
      <c r="I735" s="95" t="s">
        <v>34</v>
      </c>
      <c r="J735" s="96" t="s">
        <v>1748</v>
      </c>
      <c r="K735" s="47"/>
    </row>
    <row r="736" spans="1:28" ht="12.75" customHeight="1">
      <c r="A736" s="187" t="s">
        <v>1206</v>
      </c>
      <c r="B736" s="218" t="s">
        <v>771</v>
      </c>
      <c r="C736" s="222"/>
      <c r="D736" s="220">
        <v>0</v>
      </c>
      <c r="E736" s="220" t="s">
        <v>33</v>
      </c>
      <c r="F736" s="220" t="s">
        <v>33</v>
      </c>
      <c r="G736" s="222"/>
      <c r="H736" s="220" t="s">
        <v>34</v>
      </c>
      <c r="I736" s="220" t="s">
        <v>44</v>
      </c>
      <c r="J736" s="222" t="s">
        <v>1760</v>
      </c>
      <c r="K736" s="222"/>
      <c r="L736" s="223"/>
      <c r="M736" s="223"/>
      <c r="N736" s="223"/>
      <c r="O736" s="223"/>
      <c r="P736" s="223"/>
      <c r="Q736" s="223"/>
      <c r="R736" s="223"/>
      <c r="S736" s="223"/>
      <c r="T736" s="223"/>
      <c r="U736" s="223"/>
      <c r="V736" s="223"/>
      <c r="W736" s="223"/>
      <c r="X736" s="223"/>
      <c r="Y736" s="223"/>
      <c r="Z736" s="223"/>
      <c r="AA736" s="223"/>
      <c r="AB736" s="223"/>
    </row>
    <row r="737" spans="1:28" ht="12.75" customHeight="1">
      <c r="A737" s="187" t="s">
        <v>1206</v>
      </c>
      <c r="B737" s="47" t="s">
        <v>780</v>
      </c>
      <c r="C737" s="47"/>
      <c r="D737" s="95">
        <v>0</v>
      </c>
      <c r="E737" s="95" t="s">
        <v>33</v>
      </c>
      <c r="F737" s="95" t="s">
        <v>33</v>
      </c>
      <c r="G737" s="47"/>
      <c r="H737" s="95" t="s">
        <v>34</v>
      </c>
      <c r="I737" s="129" t="s">
        <v>44</v>
      </c>
      <c r="J737" s="128" t="s">
        <v>1760</v>
      </c>
      <c r="K737" s="47" t="s">
        <v>1750</v>
      </c>
    </row>
    <row r="738" spans="1:28" ht="12.75" customHeight="1">
      <c r="A738" s="187" t="s">
        <v>1206</v>
      </c>
      <c r="B738" s="120" t="s">
        <v>2315</v>
      </c>
      <c r="C738" s="47"/>
      <c r="D738" s="95">
        <v>0</v>
      </c>
      <c r="E738" s="95" t="s">
        <v>33</v>
      </c>
      <c r="F738" s="95" t="s">
        <v>33</v>
      </c>
      <c r="G738" s="96"/>
      <c r="H738" s="95" t="s">
        <v>34</v>
      </c>
      <c r="I738" s="129" t="s">
        <v>44</v>
      </c>
      <c r="J738" s="128" t="s">
        <v>1760</v>
      </c>
      <c r="K738" s="47"/>
    </row>
    <row r="739" spans="1:28" ht="12.75" customHeight="1">
      <c r="A739" s="187" t="s">
        <v>1206</v>
      </c>
      <c r="B739" s="120" t="s">
        <v>788</v>
      </c>
      <c r="C739" s="47"/>
      <c r="D739" s="95">
        <v>0</v>
      </c>
      <c r="E739" s="95" t="s">
        <v>33</v>
      </c>
      <c r="F739" s="95" t="s">
        <v>33</v>
      </c>
      <c r="G739" s="96"/>
      <c r="H739" s="95" t="s">
        <v>34</v>
      </c>
      <c r="I739" s="129" t="s">
        <v>44</v>
      </c>
      <c r="J739" s="128" t="s">
        <v>1760</v>
      </c>
      <c r="K739" s="47"/>
    </row>
    <row r="740" spans="1:28" ht="12.75" customHeight="1">
      <c r="A740" s="187" t="s">
        <v>1206</v>
      </c>
      <c r="B740" s="120" t="s">
        <v>793</v>
      </c>
      <c r="C740" s="47"/>
      <c r="D740" s="95">
        <v>0</v>
      </c>
      <c r="E740" s="95" t="s">
        <v>33</v>
      </c>
      <c r="F740" s="95" t="s">
        <v>33</v>
      </c>
      <c r="G740" s="47"/>
      <c r="H740" s="95" t="s">
        <v>34</v>
      </c>
      <c r="I740" s="129" t="s">
        <v>44</v>
      </c>
      <c r="J740" s="128" t="s">
        <v>1760</v>
      </c>
      <c r="K740" s="47"/>
    </row>
    <row r="741" spans="1:28" ht="12.75" customHeight="1">
      <c r="A741" s="187" t="s">
        <v>1206</v>
      </c>
      <c r="B741" s="120" t="s">
        <v>796</v>
      </c>
      <c r="C741" s="47"/>
      <c r="D741" s="95">
        <v>0</v>
      </c>
      <c r="E741" s="95" t="s">
        <v>33</v>
      </c>
      <c r="F741" s="95" t="s">
        <v>33</v>
      </c>
      <c r="G741" s="96"/>
      <c r="H741" s="95" t="s">
        <v>34</v>
      </c>
      <c r="I741" s="129" t="s">
        <v>44</v>
      </c>
      <c r="J741" s="128" t="s">
        <v>1760</v>
      </c>
      <c r="K741" s="47"/>
    </row>
    <row r="742" spans="1:28" ht="12.75" customHeight="1">
      <c r="A742" s="187" t="s">
        <v>1206</v>
      </c>
      <c r="B742" s="120" t="s">
        <v>446</v>
      </c>
      <c r="C742" s="47"/>
      <c r="D742" s="95">
        <v>0</v>
      </c>
      <c r="E742" s="95" t="s">
        <v>33</v>
      </c>
      <c r="F742" s="95" t="s">
        <v>33</v>
      </c>
      <c r="G742" s="47"/>
      <c r="H742" s="95" t="s">
        <v>34</v>
      </c>
      <c r="I742" s="129" t="s">
        <v>44</v>
      </c>
      <c r="J742" s="128" t="s">
        <v>1760</v>
      </c>
      <c r="K742" s="47"/>
    </row>
    <row r="743" spans="1:28" ht="12.75" customHeight="1">
      <c r="A743" s="187" t="s">
        <v>1206</v>
      </c>
      <c r="B743" s="120" t="s">
        <v>162</v>
      </c>
      <c r="C743" s="47"/>
      <c r="D743" s="95">
        <v>0</v>
      </c>
      <c r="E743" s="95" t="s">
        <v>33</v>
      </c>
      <c r="F743" s="95" t="s">
        <v>33</v>
      </c>
      <c r="G743" s="96"/>
      <c r="H743" s="95" t="s">
        <v>34</v>
      </c>
      <c r="I743" s="129" t="s">
        <v>44</v>
      </c>
      <c r="J743" s="128" t="s">
        <v>1760</v>
      </c>
      <c r="K743" s="47"/>
    </row>
    <row r="744" spans="1:28" ht="12.75" customHeight="1">
      <c r="A744" s="187" t="s">
        <v>1206</v>
      </c>
      <c r="B744" s="128" t="s">
        <v>235</v>
      </c>
      <c r="C744" s="128"/>
      <c r="D744" s="129">
        <v>0</v>
      </c>
      <c r="E744" s="95" t="s">
        <v>33</v>
      </c>
      <c r="F744" s="95" t="s">
        <v>33</v>
      </c>
      <c r="G744" s="128"/>
      <c r="H744" s="129" t="s">
        <v>34</v>
      </c>
      <c r="I744" s="129" t="s">
        <v>44</v>
      </c>
      <c r="J744" s="128" t="s">
        <v>1760</v>
      </c>
      <c r="K744" s="128"/>
    </row>
    <row r="745" spans="1:28" ht="12.75" customHeight="1">
      <c r="A745" s="187" t="s">
        <v>1206</v>
      </c>
      <c r="B745" s="144" t="s">
        <v>374</v>
      </c>
      <c r="C745" s="128"/>
      <c r="D745" s="129">
        <v>0</v>
      </c>
      <c r="E745" s="129" t="s">
        <v>34</v>
      </c>
      <c r="F745" s="129" t="s">
        <v>34</v>
      </c>
      <c r="G745" s="210" t="s">
        <v>1759</v>
      </c>
      <c r="H745" s="129" t="s">
        <v>34</v>
      </c>
      <c r="I745" s="129" t="s">
        <v>44</v>
      </c>
      <c r="J745" s="128" t="s">
        <v>1760</v>
      </c>
      <c r="K745" s="108"/>
      <c r="L745" s="41"/>
      <c r="M745" s="41"/>
      <c r="N745" s="41"/>
      <c r="O745" s="41"/>
      <c r="P745" s="41"/>
      <c r="Q745" s="41"/>
      <c r="R745" s="41"/>
      <c r="S745" s="41"/>
      <c r="T745" s="41"/>
      <c r="U745" s="41"/>
      <c r="V745" s="41"/>
      <c r="W745" s="41"/>
      <c r="X745" s="41"/>
      <c r="Y745" s="41"/>
      <c r="Z745" s="41"/>
      <c r="AA745" s="41"/>
      <c r="AB745" s="41"/>
    </row>
    <row r="746" spans="1:28" ht="12.75" customHeight="1">
      <c r="A746" s="187" t="s">
        <v>1206</v>
      </c>
      <c r="B746" s="47" t="s">
        <v>149</v>
      </c>
      <c r="C746" s="47"/>
      <c r="D746" s="95">
        <v>0</v>
      </c>
      <c r="E746" s="95" t="s">
        <v>33</v>
      </c>
      <c r="F746" s="95" t="s">
        <v>33</v>
      </c>
      <c r="G746" s="47"/>
      <c r="H746" s="95" t="s">
        <v>34</v>
      </c>
      <c r="I746" s="129" t="s">
        <v>44</v>
      </c>
      <c r="J746" s="128" t="s">
        <v>1760</v>
      </c>
      <c r="K746" s="47"/>
    </row>
    <row r="747" spans="1:28" ht="12.75" customHeight="1">
      <c r="A747" s="187" t="s">
        <v>1206</v>
      </c>
      <c r="B747" s="120" t="s">
        <v>814</v>
      </c>
      <c r="C747" s="47"/>
      <c r="D747" s="95">
        <v>0</v>
      </c>
      <c r="E747" s="95" t="s">
        <v>33</v>
      </c>
      <c r="F747" s="95" t="s">
        <v>33</v>
      </c>
      <c r="G747" s="47"/>
      <c r="H747" s="95" t="s">
        <v>34</v>
      </c>
      <c r="I747" s="129" t="s">
        <v>44</v>
      </c>
      <c r="J747" s="128" t="s">
        <v>1760</v>
      </c>
      <c r="K747" s="47"/>
    </row>
    <row r="748" spans="1:28" ht="12.75" customHeight="1">
      <c r="A748" s="187" t="s">
        <v>1206</v>
      </c>
      <c r="B748" s="120" t="s">
        <v>817</v>
      </c>
      <c r="C748" s="47"/>
      <c r="D748" s="95">
        <v>0</v>
      </c>
      <c r="E748" s="95" t="s">
        <v>33</v>
      </c>
      <c r="F748" s="95" t="s">
        <v>33</v>
      </c>
      <c r="G748" s="96"/>
      <c r="H748" s="95" t="s">
        <v>34</v>
      </c>
      <c r="I748" s="129" t="s">
        <v>44</v>
      </c>
      <c r="J748" s="128" t="s">
        <v>1760</v>
      </c>
      <c r="K748" s="47"/>
    </row>
    <row r="749" spans="1:28" ht="12.75" customHeight="1">
      <c r="A749" s="187" t="s">
        <v>1206</v>
      </c>
      <c r="B749" s="120" t="s">
        <v>818</v>
      </c>
      <c r="C749" s="47"/>
      <c r="D749" s="116">
        <v>0</v>
      </c>
      <c r="E749" s="95" t="s">
        <v>33</v>
      </c>
      <c r="F749" s="95" t="s">
        <v>33</v>
      </c>
      <c r="G749" s="123"/>
      <c r="H749" s="95" t="s">
        <v>34</v>
      </c>
      <c r="I749" s="129" t="s">
        <v>44</v>
      </c>
      <c r="J749" s="128" t="s">
        <v>1760</v>
      </c>
      <c r="K749" s="47"/>
    </row>
    <row r="750" spans="1:28" ht="12.75" customHeight="1">
      <c r="A750" s="187" t="s">
        <v>1206</v>
      </c>
      <c r="B750" s="120" t="s">
        <v>821</v>
      </c>
      <c r="C750" s="47"/>
      <c r="D750" s="95">
        <v>0</v>
      </c>
      <c r="E750" s="95" t="s">
        <v>33</v>
      </c>
      <c r="F750" s="95" t="s">
        <v>33</v>
      </c>
      <c r="G750" s="96"/>
      <c r="H750" s="95" t="s">
        <v>34</v>
      </c>
      <c r="I750" s="129" t="s">
        <v>44</v>
      </c>
      <c r="J750" s="128" t="s">
        <v>1760</v>
      </c>
      <c r="K750" s="47"/>
    </row>
    <row r="751" spans="1:28" ht="12.75" customHeight="1">
      <c r="A751" s="232" t="s">
        <v>1206</v>
      </c>
      <c r="B751" s="199" t="s">
        <v>825</v>
      </c>
      <c r="C751" s="97"/>
      <c r="D751" s="99">
        <v>0</v>
      </c>
      <c r="E751" s="99" t="s">
        <v>33</v>
      </c>
      <c r="F751" s="99" t="s">
        <v>33</v>
      </c>
      <c r="G751" s="97"/>
      <c r="H751" s="99" t="s">
        <v>34</v>
      </c>
      <c r="I751" s="99" t="s">
        <v>44</v>
      </c>
      <c r="J751" s="97" t="s">
        <v>1760</v>
      </c>
      <c r="K751" s="97"/>
    </row>
    <row r="752" spans="1:28" ht="12.75" customHeight="1">
      <c r="A752" s="231" t="s">
        <v>2036</v>
      </c>
      <c r="B752" s="144" t="s">
        <v>771</v>
      </c>
      <c r="C752" s="128"/>
      <c r="D752" s="129">
        <v>0</v>
      </c>
      <c r="E752" s="129" t="s">
        <v>34</v>
      </c>
      <c r="F752" s="129" t="s">
        <v>33</v>
      </c>
      <c r="G752" s="210" t="s">
        <v>1761</v>
      </c>
      <c r="H752" s="129" t="s">
        <v>34</v>
      </c>
      <c r="I752" s="129" t="s">
        <v>44</v>
      </c>
      <c r="J752" s="96" t="s">
        <v>1762</v>
      </c>
      <c r="K752" s="47"/>
      <c r="L752" s="41"/>
      <c r="M752" s="41"/>
      <c r="N752" s="41"/>
      <c r="O752" s="41"/>
      <c r="P752" s="41"/>
      <c r="Q752" s="41"/>
      <c r="R752" s="41"/>
      <c r="S752" s="41"/>
      <c r="T752" s="41"/>
      <c r="U752" s="41"/>
      <c r="V752" s="41"/>
      <c r="W752" s="41"/>
      <c r="X752" s="41"/>
      <c r="Y752" s="41"/>
      <c r="Z752" s="41"/>
      <c r="AA752" s="41"/>
      <c r="AB752" s="41"/>
    </row>
    <row r="753" spans="1:28" ht="12.75" customHeight="1">
      <c r="A753" s="231" t="s">
        <v>2036</v>
      </c>
      <c r="B753" s="120" t="s">
        <v>780</v>
      </c>
      <c r="C753" s="120"/>
      <c r="D753" s="116">
        <v>0</v>
      </c>
      <c r="E753" s="116" t="s">
        <v>34</v>
      </c>
      <c r="F753" s="116" t="s">
        <v>34</v>
      </c>
      <c r="G753" s="120" t="s">
        <v>1763</v>
      </c>
      <c r="H753" s="116" t="s">
        <v>34</v>
      </c>
      <c r="I753" s="116" t="s">
        <v>44</v>
      </c>
      <c r="J753" s="123" t="s">
        <v>1762</v>
      </c>
      <c r="K753" s="120"/>
      <c r="L753" s="17"/>
      <c r="M753" s="17"/>
      <c r="N753" s="17"/>
      <c r="O753" s="17"/>
      <c r="P753" s="17"/>
      <c r="Q753" s="17"/>
      <c r="R753" s="17"/>
      <c r="S753" s="17"/>
      <c r="T753" s="17"/>
      <c r="U753" s="17"/>
      <c r="V753" s="17"/>
      <c r="W753" s="17"/>
      <c r="X753" s="17"/>
      <c r="Y753" s="17"/>
      <c r="Z753" s="17"/>
      <c r="AA753" s="17"/>
      <c r="AB753" s="17"/>
    </row>
    <row r="754" spans="1:28" ht="12.75" customHeight="1">
      <c r="A754" s="231" t="s">
        <v>2036</v>
      </c>
      <c r="B754" s="120" t="s">
        <v>2315</v>
      </c>
      <c r="C754" s="47"/>
      <c r="D754" s="95">
        <v>0</v>
      </c>
      <c r="E754" s="95" t="s">
        <v>34</v>
      </c>
      <c r="F754" s="95" t="s">
        <v>33</v>
      </c>
      <c r="G754" s="47" t="s">
        <v>1764</v>
      </c>
      <c r="H754" s="95" t="s">
        <v>34</v>
      </c>
      <c r="I754" s="95" t="s">
        <v>44</v>
      </c>
      <c r="J754" s="96" t="s">
        <v>1762</v>
      </c>
      <c r="K754" s="47"/>
    </row>
    <row r="755" spans="1:28" ht="12.75" customHeight="1">
      <c r="A755" s="231" t="s">
        <v>2036</v>
      </c>
      <c r="B755" s="120" t="s">
        <v>788</v>
      </c>
      <c r="C755" s="47"/>
      <c r="D755" s="95">
        <v>0</v>
      </c>
      <c r="E755" s="95" t="s">
        <v>34</v>
      </c>
      <c r="F755" s="95" t="s">
        <v>34</v>
      </c>
      <c r="G755" s="47" t="s">
        <v>1765</v>
      </c>
      <c r="H755" s="95" t="s">
        <v>34</v>
      </c>
      <c r="I755" s="95" t="s">
        <v>44</v>
      </c>
      <c r="J755" s="96" t="s">
        <v>1762</v>
      </c>
      <c r="K755" s="47"/>
    </row>
    <row r="756" spans="1:28" ht="12.75" customHeight="1">
      <c r="A756" s="231" t="s">
        <v>2036</v>
      </c>
      <c r="B756" s="120" t="s">
        <v>793</v>
      </c>
      <c r="C756" s="47"/>
      <c r="D756" s="95">
        <v>0</v>
      </c>
      <c r="E756" s="95" t="s">
        <v>33</v>
      </c>
      <c r="F756" s="95" t="s">
        <v>33</v>
      </c>
      <c r="G756" s="47"/>
      <c r="H756" s="95" t="s">
        <v>34</v>
      </c>
      <c r="I756" s="95" t="s">
        <v>44</v>
      </c>
      <c r="J756" s="96" t="s">
        <v>1762</v>
      </c>
      <c r="K756" s="47"/>
    </row>
    <row r="757" spans="1:28" ht="12.75" customHeight="1">
      <c r="A757" s="231" t="s">
        <v>2036</v>
      </c>
      <c r="B757" s="120" t="s">
        <v>796</v>
      </c>
      <c r="C757" s="47"/>
      <c r="D757" s="95">
        <v>0</v>
      </c>
      <c r="E757" s="95" t="s">
        <v>33</v>
      </c>
      <c r="F757" s="95" t="s">
        <v>33</v>
      </c>
      <c r="G757" s="47"/>
      <c r="H757" s="95" t="s">
        <v>34</v>
      </c>
      <c r="I757" s="95" t="s">
        <v>44</v>
      </c>
      <c r="J757" s="96" t="s">
        <v>1762</v>
      </c>
      <c r="K757" s="47"/>
    </row>
    <row r="758" spans="1:28" ht="12.75" customHeight="1">
      <c r="A758" s="231" t="s">
        <v>2036</v>
      </c>
      <c r="B758" s="120" t="s">
        <v>446</v>
      </c>
      <c r="C758" s="47"/>
      <c r="D758" s="95">
        <v>0</v>
      </c>
      <c r="E758" s="95" t="s">
        <v>33</v>
      </c>
      <c r="F758" s="95" t="s">
        <v>33</v>
      </c>
      <c r="G758" s="47"/>
      <c r="H758" s="95" t="s">
        <v>34</v>
      </c>
      <c r="I758" s="95" t="s">
        <v>44</v>
      </c>
      <c r="J758" s="96" t="s">
        <v>1762</v>
      </c>
      <c r="K758" s="47"/>
    </row>
    <row r="759" spans="1:28" ht="12.75" customHeight="1">
      <c r="A759" s="231" t="s">
        <v>2036</v>
      </c>
      <c r="B759" s="120" t="s">
        <v>162</v>
      </c>
      <c r="C759" s="47"/>
      <c r="D759" s="95">
        <v>0</v>
      </c>
      <c r="E759" s="95" t="s">
        <v>34</v>
      </c>
      <c r="F759" s="95" t="s">
        <v>33</v>
      </c>
      <c r="G759" s="47" t="s">
        <v>1766</v>
      </c>
      <c r="H759" s="95" t="s">
        <v>34</v>
      </c>
      <c r="I759" s="95" t="s">
        <v>44</v>
      </c>
      <c r="J759" s="96" t="s">
        <v>1762</v>
      </c>
      <c r="K759" s="47"/>
    </row>
    <row r="760" spans="1:28" ht="12.75" customHeight="1">
      <c r="A760" s="231" t="s">
        <v>2036</v>
      </c>
      <c r="B760" s="120" t="s">
        <v>235</v>
      </c>
      <c r="C760" s="47" t="s">
        <v>29</v>
      </c>
      <c r="D760" s="95">
        <v>1</v>
      </c>
      <c r="E760" s="95" t="s">
        <v>34</v>
      </c>
      <c r="F760" s="95" t="s">
        <v>44</v>
      </c>
      <c r="G760" s="47" t="s">
        <v>1767</v>
      </c>
      <c r="H760" s="95" t="s">
        <v>34</v>
      </c>
      <c r="I760" s="95" t="s">
        <v>44</v>
      </c>
      <c r="J760" s="96" t="s">
        <v>1762</v>
      </c>
      <c r="K760" s="47"/>
    </row>
    <row r="761" spans="1:28" ht="12.75" customHeight="1">
      <c r="A761" s="231" t="s">
        <v>2036</v>
      </c>
      <c r="B761" s="120" t="s">
        <v>374</v>
      </c>
      <c r="C761" s="47"/>
      <c r="D761" s="95">
        <v>0</v>
      </c>
      <c r="E761" s="95" t="s">
        <v>34</v>
      </c>
      <c r="F761" s="95" t="s">
        <v>34</v>
      </c>
      <c r="G761" s="47" t="s">
        <v>1768</v>
      </c>
      <c r="H761" s="95" t="s">
        <v>34</v>
      </c>
      <c r="I761" s="95" t="s">
        <v>44</v>
      </c>
      <c r="J761" s="96" t="s">
        <v>1762</v>
      </c>
      <c r="K761" s="47"/>
    </row>
    <row r="762" spans="1:28" ht="12.75" customHeight="1">
      <c r="A762" s="231" t="s">
        <v>2036</v>
      </c>
      <c r="B762" s="120" t="s">
        <v>149</v>
      </c>
      <c r="C762" s="47"/>
      <c r="D762" s="95">
        <v>0</v>
      </c>
      <c r="E762" s="95" t="s">
        <v>34</v>
      </c>
      <c r="F762" s="95" t="s">
        <v>34</v>
      </c>
      <c r="G762" s="47" t="s">
        <v>1769</v>
      </c>
      <c r="H762" s="95" t="s">
        <v>34</v>
      </c>
      <c r="I762" s="95" t="s">
        <v>44</v>
      </c>
      <c r="J762" s="96" t="s">
        <v>1762</v>
      </c>
      <c r="K762" s="47"/>
    </row>
    <row r="763" spans="1:28" ht="12.75" customHeight="1">
      <c r="A763" s="231" t="s">
        <v>2036</v>
      </c>
      <c r="B763" s="120" t="s">
        <v>814</v>
      </c>
      <c r="C763" s="47"/>
      <c r="D763" s="95">
        <v>0</v>
      </c>
      <c r="E763" s="95" t="s">
        <v>33</v>
      </c>
      <c r="F763" s="95" t="s">
        <v>33</v>
      </c>
      <c r="G763" s="47"/>
      <c r="H763" s="95" t="s">
        <v>34</v>
      </c>
      <c r="I763" s="95" t="s">
        <v>44</v>
      </c>
      <c r="J763" s="96" t="s">
        <v>1762</v>
      </c>
      <c r="K763" s="47"/>
    </row>
    <row r="764" spans="1:28" ht="12.75" customHeight="1">
      <c r="A764" s="231" t="s">
        <v>2036</v>
      </c>
      <c r="B764" s="120" t="s">
        <v>817</v>
      </c>
      <c r="C764" s="47"/>
      <c r="D764" s="95">
        <v>0</v>
      </c>
      <c r="E764" s="95" t="s">
        <v>33</v>
      </c>
      <c r="F764" s="95" t="s">
        <v>33</v>
      </c>
      <c r="G764" s="47"/>
      <c r="H764" s="95" t="s">
        <v>34</v>
      </c>
      <c r="I764" s="95" t="s">
        <v>44</v>
      </c>
      <c r="J764" s="96" t="s">
        <v>1762</v>
      </c>
      <c r="K764" s="47"/>
    </row>
    <row r="765" spans="1:28" ht="12.75" customHeight="1">
      <c r="A765" s="231" t="s">
        <v>2036</v>
      </c>
      <c r="B765" s="47" t="s">
        <v>818</v>
      </c>
      <c r="C765" s="47"/>
      <c r="D765" s="95">
        <v>0</v>
      </c>
      <c r="E765" s="95" t="s">
        <v>34</v>
      </c>
      <c r="F765" s="95" t="s">
        <v>34</v>
      </c>
      <c r="G765" s="47" t="s">
        <v>1770</v>
      </c>
      <c r="H765" s="95" t="s">
        <v>34</v>
      </c>
      <c r="I765" s="95" t="s">
        <v>44</v>
      </c>
      <c r="J765" s="96" t="s">
        <v>1762</v>
      </c>
      <c r="K765" s="47" t="s">
        <v>1771</v>
      </c>
    </row>
    <row r="766" spans="1:28" ht="12.75" customHeight="1">
      <c r="A766" s="231" t="s">
        <v>2036</v>
      </c>
      <c r="B766" s="120" t="s">
        <v>821</v>
      </c>
      <c r="C766" s="47" t="s">
        <v>205</v>
      </c>
      <c r="D766" s="95">
        <v>1</v>
      </c>
      <c r="E766" s="95" t="s">
        <v>34</v>
      </c>
      <c r="F766" s="95" t="s">
        <v>34</v>
      </c>
      <c r="G766" s="47" t="s">
        <v>1772</v>
      </c>
      <c r="H766" s="95" t="s">
        <v>34</v>
      </c>
      <c r="I766" s="95" t="s">
        <v>44</v>
      </c>
      <c r="J766" s="96" t="s">
        <v>1762</v>
      </c>
      <c r="K766" s="47"/>
    </row>
    <row r="767" spans="1:28" ht="12.75" customHeight="1">
      <c r="A767" s="236" t="s">
        <v>2036</v>
      </c>
      <c r="B767" s="127" t="s">
        <v>825</v>
      </c>
      <c r="C767" s="47"/>
      <c r="D767" s="95">
        <v>0</v>
      </c>
      <c r="E767" s="95" t="s">
        <v>34</v>
      </c>
      <c r="F767" s="95" t="s">
        <v>44</v>
      </c>
      <c r="G767" s="47" t="s">
        <v>1773</v>
      </c>
      <c r="H767" s="95" t="s">
        <v>34</v>
      </c>
      <c r="I767" s="95" t="s">
        <v>44</v>
      </c>
      <c r="J767" s="96" t="s">
        <v>1762</v>
      </c>
      <c r="K767" s="47"/>
    </row>
    <row r="768" spans="1:28" ht="12.75" customHeight="1">
      <c r="A768" s="231" t="s">
        <v>1253</v>
      </c>
      <c r="B768" s="133" t="s">
        <v>771</v>
      </c>
      <c r="C768" s="103"/>
      <c r="D768" s="105">
        <v>0</v>
      </c>
      <c r="E768" s="105" t="s">
        <v>34</v>
      </c>
      <c r="F768" s="105" t="s">
        <v>44</v>
      </c>
      <c r="G768" s="197" t="s">
        <v>1774</v>
      </c>
      <c r="H768" s="105" t="s">
        <v>34</v>
      </c>
      <c r="I768" s="105" t="s">
        <v>44</v>
      </c>
      <c r="J768" s="197" t="s">
        <v>1775</v>
      </c>
      <c r="K768" s="103"/>
      <c r="L768" s="104"/>
      <c r="M768" s="104"/>
      <c r="N768" s="104"/>
      <c r="O768" s="104"/>
      <c r="P768" s="104"/>
      <c r="Q768" s="104"/>
      <c r="R768" s="104"/>
      <c r="S768" s="104"/>
      <c r="T768" s="104"/>
      <c r="U768" s="104"/>
      <c r="V768" s="104"/>
      <c r="W768" s="104"/>
      <c r="X768" s="104"/>
      <c r="Y768" s="104"/>
      <c r="Z768" s="104"/>
      <c r="AA768" s="104"/>
      <c r="AB768" s="104"/>
    </row>
    <row r="769" spans="1:28" ht="12.75" customHeight="1">
      <c r="A769" s="231" t="s">
        <v>1253</v>
      </c>
      <c r="B769" s="47" t="s">
        <v>780</v>
      </c>
      <c r="C769" s="47"/>
      <c r="D769" s="95">
        <v>0</v>
      </c>
      <c r="E769" s="95" t="s">
        <v>34</v>
      </c>
      <c r="F769" s="95" t="s">
        <v>44</v>
      </c>
      <c r="G769" s="198" t="s">
        <v>1774</v>
      </c>
      <c r="H769" s="95" t="s">
        <v>34</v>
      </c>
      <c r="I769" s="95" t="s">
        <v>44</v>
      </c>
      <c r="J769" s="198" t="s">
        <v>1775</v>
      </c>
      <c r="K769" s="47"/>
      <c r="L769" s="49"/>
      <c r="M769" s="49"/>
      <c r="N769" s="49"/>
      <c r="O769" s="49"/>
      <c r="P769" s="49"/>
      <c r="Q769" s="49"/>
      <c r="R769" s="49"/>
      <c r="S769" s="49"/>
      <c r="T769" s="49"/>
      <c r="U769" s="49"/>
      <c r="V769" s="49"/>
      <c r="W769" s="49"/>
      <c r="X769" s="49"/>
      <c r="Y769" s="49"/>
      <c r="Z769" s="49"/>
      <c r="AA769" s="49"/>
      <c r="AB769" s="49"/>
    </row>
    <row r="770" spans="1:28" ht="12.75" customHeight="1">
      <c r="A770" s="231" t="s">
        <v>1253</v>
      </c>
      <c r="B770" s="120" t="s">
        <v>2315</v>
      </c>
      <c r="C770" s="47"/>
      <c r="D770" s="95">
        <v>0</v>
      </c>
      <c r="E770" s="95" t="s">
        <v>34</v>
      </c>
      <c r="F770" s="95" t="s">
        <v>44</v>
      </c>
      <c r="G770" s="198" t="s">
        <v>1776</v>
      </c>
      <c r="H770" s="95" t="s">
        <v>34</v>
      </c>
      <c r="I770" s="95" t="s">
        <v>44</v>
      </c>
      <c r="J770" s="198" t="s">
        <v>1775</v>
      </c>
      <c r="K770" s="47"/>
      <c r="L770" s="49"/>
      <c r="M770" s="49"/>
      <c r="N770" s="49"/>
      <c r="O770" s="49"/>
      <c r="P770" s="49"/>
      <c r="Q770" s="49"/>
      <c r="R770" s="49"/>
      <c r="S770" s="49"/>
      <c r="T770" s="49"/>
      <c r="U770" s="49"/>
      <c r="V770" s="49"/>
      <c r="W770" s="49"/>
      <c r="X770" s="49"/>
      <c r="Y770" s="49"/>
      <c r="Z770" s="49"/>
      <c r="AA770" s="49"/>
      <c r="AB770" s="49"/>
    </row>
    <row r="771" spans="1:28" ht="12.75" customHeight="1">
      <c r="A771" s="231" t="s">
        <v>1253</v>
      </c>
      <c r="B771" s="120" t="s">
        <v>788</v>
      </c>
      <c r="C771" s="47"/>
      <c r="D771" s="95">
        <v>0</v>
      </c>
      <c r="E771" s="95" t="s">
        <v>33</v>
      </c>
      <c r="F771" s="95" t="s">
        <v>33</v>
      </c>
      <c r="G771" s="47"/>
      <c r="H771" s="95" t="s">
        <v>34</v>
      </c>
      <c r="I771" s="95" t="s">
        <v>44</v>
      </c>
      <c r="J771" s="198" t="s">
        <v>1775</v>
      </c>
      <c r="K771" s="47"/>
      <c r="L771" s="49"/>
      <c r="M771" s="49"/>
      <c r="N771" s="49"/>
      <c r="O771" s="49"/>
      <c r="P771" s="49"/>
      <c r="Q771" s="49"/>
      <c r="R771" s="49"/>
      <c r="S771" s="49"/>
      <c r="T771" s="49"/>
      <c r="U771" s="49"/>
      <c r="V771" s="49"/>
      <c r="W771" s="49"/>
      <c r="X771" s="49"/>
      <c r="Y771" s="49"/>
      <c r="Z771" s="49"/>
      <c r="AA771" s="49"/>
      <c r="AB771" s="49"/>
    </row>
    <row r="772" spans="1:28" ht="12.75" customHeight="1">
      <c r="A772" s="231" t="s">
        <v>1253</v>
      </c>
      <c r="B772" s="120" t="s">
        <v>793</v>
      </c>
      <c r="C772" s="47"/>
      <c r="D772" s="95">
        <v>0</v>
      </c>
      <c r="E772" s="95" t="s">
        <v>34</v>
      </c>
      <c r="F772" s="95" t="s">
        <v>44</v>
      </c>
      <c r="G772" s="47" t="s">
        <v>1777</v>
      </c>
      <c r="H772" s="95" t="s">
        <v>34</v>
      </c>
      <c r="I772" s="95" t="s">
        <v>44</v>
      </c>
      <c r="J772" s="198" t="s">
        <v>1775</v>
      </c>
      <c r="K772" s="47"/>
      <c r="L772" s="49"/>
      <c r="M772" s="49"/>
      <c r="N772" s="49"/>
      <c r="O772" s="49"/>
      <c r="P772" s="49"/>
      <c r="Q772" s="49"/>
      <c r="R772" s="49"/>
      <c r="S772" s="49"/>
      <c r="T772" s="49"/>
      <c r="U772" s="49"/>
      <c r="V772" s="49"/>
      <c r="W772" s="49"/>
      <c r="X772" s="49"/>
      <c r="Y772" s="49"/>
      <c r="Z772" s="49"/>
      <c r="AA772" s="49"/>
      <c r="AB772" s="49"/>
    </row>
    <row r="773" spans="1:28" ht="12.75" customHeight="1">
      <c r="A773" s="231" t="s">
        <v>1253</v>
      </c>
      <c r="B773" s="120" t="s">
        <v>796</v>
      </c>
      <c r="C773" s="47"/>
      <c r="D773" s="95">
        <v>0</v>
      </c>
      <c r="E773" s="95" t="s">
        <v>34</v>
      </c>
      <c r="F773" s="95" t="s">
        <v>44</v>
      </c>
      <c r="G773" s="198" t="s">
        <v>1774</v>
      </c>
      <c r="H773" s="95" t="s">
        <v>34</v>
      </c>
      <c r="I773" s="95" t="s">
        <v>44</v>
      </c>
      <c r="J773" s="198" t="s">
        <v>1775</v>
      </c>
      <c r="K773" s="47"/>
      <c r="L773" s="49"/>
      <c r="M773" s="49"/>
      <c r="N773" s="49"/>
      <c r="O773" s="49"/>
      <c r="P773" s="49"/>
      <c r="Q773" s="49"/>
      <c r="R773" s="49"/>
      <c r="S773" s="49"/>
      <c r="T773" s="49"/>
      <c r="U773" s="49"/>
      <c r="V773" s="49"/>
      <c r="W773" s="49"/>
      <c r="X773" s="49"/>
      <c r="Y773" s="49"/>
      <c r="Z773" s="49"/>
      <c r="AA773" s="49"/>
      <c r="AB773" s="49"/>
    </row>
    <row r="774" spans="1:28" ht="12.75" customHeight="1">
      <c r="A774" s="231" t="s">
        <v>1253</v>
      </c>
      <c r="B774" s="120" t="s">
        <v>446</v>
      </c>
      <c r="C774" s="47"/>
      <c r="D774" s="95">
        <v>0</v>
      </c>
      <c r="E774" s="95" t="s">
        <v>34</v>
      </c>
      <c r="F774" s="95" t="s">
        <v>44</v>
      </c>
      <c r="G774" s="198" t="s">
        <v>1774</v>
      </c>
      <c r="H774" s="95" t="s">
        <v>34</v>
      </c>
      <c r="I774" s="95" t="s">
        <v>44</v>
      </c>
      <c r="J774" s="198" t="s">
        <v>1775</v>
      </c>
      <c r="K774" s="47"/>
      <c r="L774" s="49"/>
      <c r="M774" s="49"/>
      <c r="N774" s="49"/>
      <c r="O774" s="49"/>
      <c r="P774" s="49"/>
      <c r="Q774" s="49"/>
      <c r="R774" s="49"/>
      <c r="S774" s="49"/>
      <c r="T774" s="49"/>
      <c r="U774" s="49"/>
      <c r="V774" s="49"/>
      <c r="W774" s="49"/>
      <c r="X774" s="49"/>
      <c r="Y774" s="49"/>
      <c r="Z774" s="49"/>
      <c r="AA774" s="49"/>
      <c r="AB774" s="49"/>
    </row>
    <row r="775" spans="1:28" ht="12.75" customHeight="1">
      <c r="A775" s="231" t="s">
        <v>1253</v>
      </c>
      <c r="B775" s="120" t="s">
        <v>162</v>
      </c>
      <c r="C775" s="47"/>
      <c r="D775" s="95">
        <v>0</v>
      </c>
      <c r="E775" s="95" t="s">
        <v>34</v>
      </c>
      <c r="F775" s="95" t="s">
        <v>44</v>
      </c>
      <c r="G775" s="198" t="s">
        <v>1774</v>
      </c>
      <c r="H775" s="95" t="s">
        <v>34</v>
      </c>
      <c r="I775" s="95" t="s">
        <v>44</v>
      </c>
      <c r="J775" s="198" t="s">
        <v>1775</v>
      </c>
      <c r="K775" s="47"/>
      <c r="L775" s="49"/>
      <c r="M775" s="49"/>
      <c r="N775" s="49"/>
      <c r="O775" s="49"/>
      <c r="P775" s="49"/>
      <c r="Q775" s="49"/>
      <c r="R775" s="49"/>
      <c r="S775" s="49"/>
      <c r="T775" s="49"/>
      <c r="U775" s="49"/>
      <c r="V775" s="49"/>
      <c r="W775" s="49"/>
      <c r="X775" s="49"/>
      <c r="Y775" s="49"/>
      <c r="Z775" s="49"/>
      <c r="AA775" s="49"/>
      <c r="AB775" s="49"/>
    </row>
    <row r="776" spans="1:28" ht="12.75" customHeight="1">
      <c r="A776" s="231" t="s">
        <v>1253</v>
      </c>
      <c r="B776" s="120" t="s">
        <v>235</v>
      </c>
      <c r="C776" s="47"/>
      <c r="D776" s="95">
        <v>0</v>
      </c>
      <c r="E776" s="95" t="s">
        <v>34</v>
      </c>
      <c r="F776" s="95" t="s">
        <v>44</v>
      </c>
      <c r="G776" s="198" t="s">
        <v>1774</v>
      </c>
      <c r="H776" s="95" t="s">
        <v>34</v>
      </c>
      <c r="I776" s="95" t="s">
        <v>44</v>
      </c>
      <c r="J776" s="198" t="s">
        <v>1775</v>
      </c>
      <c r="K776" s="47"/>
      <c r="L776" s="49"/>
      <c r="M776" s="49"/>
      <c r="N776" s="49"/>
      <c r="O776" s="49"/>
      <c r="P776" s="49"/>
      <c r="Q776" s="49"/>
      <c r="R776" s="49"/>
      <c r="S776" s="49"/>
      <c r="T776" s="49"/>
      <c r="U776" s="49"/>
      <c r="V776" s="49"/>
      <c r="W776" s="49"/>
      <c r="X776" s="49"/>
      <c r="Y776" s="49"/>
      <c r="Z776" s="49"/>
      <c r="AA776" s="49"/>
      <c r="AB776" s="49"/>
    </row>
    <row r="777" spans="1:28" ht="12.75" customHeight="1">
      <c r="A777" s="231" t="s">
        <v>1253</v>
      </c>
      <c r="B777" s="120" t="s">
        <v>374</v>
      </c>
      <c r="C777" s="47"/>
      <c r="D777" s="95">
        <v>0</v>
      </c>
      <c r="E777" s="95" t="s">
        <v>34</v>
      </c>
      <c r="F777" s="95" t="s">
        <v>44</v>
      </c>
      <c r="G777" s="198" t="s">
        <v>1774</v>
      </c>
      <c r="H777" s="95" t="s">
        <v>34</v>
      </c>
      <c r="I777" s="95" t="s">
        <v>44</v>
      </c>
      <c r="J777" s="198" t="s">
        <v>1775</v>
      </c>
      <c r="K777" s="47"/>
      <c r="L777" s="49"/>
      <c r="M777" s="49"/>
      <c r="N777" s="49"/>
      <c r="O777" s="49"/>
      <c r="P777" s="49"/>
      <c r="Q777" s="49"/>
      <c r="R777" s="49"/>
      <c r="S777" s="49"/>
      <c r="T777" s="49"/>
      <c r="U777" s="49"/>
      <c r="V777" s="49"/>
      <c r="W777" s="49"/>
      <c r="X777" s="49"/>
      <c r="Y777" s="49"/>
      <c r="Z777" s="49"/>
      <c r="AA777" s="49"/>
      <c r="AB777" s="49"/>
    </row>
    <row r="778" spans="1:28" ht="12.75" customHeight="1">
      <c r="A778" s="231" t="s">
        <v>1253</v>
      </c>
      <c r="B778" s="47" t="s">
        <v>149</v>
      </c>
      <c r="C778" s="47"/>
      <c r="D778" s="95">
        <v>0</v>
      </c>
      <c r="E778" s="95" t="s">
        <v>34</v>
      </c>
      <c r="F778" s="95" t="s">
        <v>33</v>
      </c>
      <c r="G778" s="198" t="s">
        <v>1774</v>
      </c>
      <c r="H778" s="95" t="s">
        <v>34</v>
      </c>
      <c r="I778" s="95" t="s">
        <v>44</v>
      </c>
      <c r="J778" s="198" t="s">
        <v>1775</v>
      </c>
      <c r="K778" s="47"/>
      <c r="L778" s="49"/>
      <c r="M778" s="49"/>
      <c r="N778" s="49"/>
      <c r="O778" s="49"/>
      <c r="P778" s="49"/>
      <c r="Q778" s="49"/>
      <c r="R778" s="49"/>
      <c r="S778" s="49"/>
      <c r="T778" s="49"/>
      <c r="U778" s="49"/>
      <c r="V778" s="49"/>
      <c r="W778" s="49"/>
      <c r="X778" s="49"/>
      <c r="Y778" s="49"/>
      <c r="Z778" s="49"/>
      <c r="AA778" s="49"/>
      <c r="AB778" s="49"/>
    </row>
    <row r="779" spans="1:28" ht="12.75" customHeight="1">
      <c r="A779" s="231" t="s">
        <v>1253</v>
      </c>
      <c r="B779" s="120" t="s">
        <v>814</v>
      </c>
      <c r="C779" s="47"/>
      <c r="D779" s="95">
        <v>0</v>
      </c>
      <c r="E779" s="95" t="s">
        <v>33</v>
      </c>
      <c r="F779" s="95" t="s">
        <v>33</v>
      </c>
      <c r="G779" s="47" t="s">
        <v>1778</v>
      </c>
      <c r="H779" s="95" t="s">
        <v>34</v>
      </c>
      <c r="I779" s="95" t="s">
        <v>44</v>
      </c>
      <c r="J779" s="198" t="s">
        <v>1775</v>
      </c>
      <c r="K779" s="47"/>
      <c r="L779" s="49"/>
      <c r="M779" s="49"/>
      <c r="N779" s="49"/>
      <c r="O779" s="49"/>
      <c r="P779" s="49"/>
      <c r="Q779" s="49"/>
      <c r="R779" s="49"/>
      <c r="S779" s="49"/>
      <c r="T779" s="49"/>
      <c r="U779" s="49"/>
      <c r="V779" s="49"/>
      <c r="W779" s="49"/>
      <c r="X779" s="49"/>
      <c r="Y779" s="49"/>
      <c r="Z779" s="49"/>
      <c r="AA779" s="49"/>
      <c r="AB779" s="49"/>
    </row>
    <row r="780" spans="1:28" ht="12.75" customHeight="1">
      <c r="A780" s="231" t="s">
        <v>1253</v>
      </c>
      <c r="B780" s="120" t="s">
        <v>817</v>
      </c>
      <c r="C780" s="47"/>
      <c r="D780" s="95">
        <v>0</v>
      </c>
      <c r="E780" s="95" t="s">
        <v>34</v>
      </c>
      <c r="F780" s="95" t="s">
        <v>44</v>
      </c>
      <c r="G780" s="198" t="s">
        <v>1774</v>
      </c>
      <c r="H780" s="95" t="s">
        <v>34</v>
      </c>
      <c r="I780" s="95" t="s">
        <v>44</v>
      </c>
      <c r="J780" s="198" t="s">
        <v>1775</v>
      </c>
      <c r="K780" s="47"/>
      <c r="L780" s="49"/>
      <c r="M780" s="49"/>
      <c r="N780" s="49"/>
      <c r="O780" s="49"/>
      <c r="P780" s="49"/>
      <c r="Q780" s="49"/>
      <c r="R780" s="49"/>
      <c r="S780" s="49"/>
      <c r="T780" s="49"/>
      <c r="U780" s="49"/>
      <c r="V780" s="49"/>
      <c r="W780" s="49"/>
      <c r="X780" s="49"/>
      <c r="Y780" s="49"/>
      <c r="Z780" s="49"/>
      <c r="AA780" s="49"/>
      <c r="AB780" s="49"/>
    </row>
    <row r="781" spans="1:28" ht="12.75" customHeight="1">
      <c r="A781" s="231" t="s">
        <v>1253</v>
      </c>
      <c r="B781" s="47" t="s">
        <v>818</v>
      </c>
      <c r="C781" s="47"/>
      <c r="D781" s="95">
        <v>0</v>
      </c>
      <c r="E781" s="95" t="s">
        <v>44</v>
      </c>
      <c r="F781" s="95" t="s">
        <v>44</v>
      </c>
      <c r="G781" s="47" t="s">
        <v>1779</v>
      </c>
      <c r="H781" s="95" t="s">
        <v>34</v>
      </c>
      <c r="I781" s="95" t="s">
        <v>44</v>
      </c>
      <c r="J781" s="198" t="s">
        <v>1254</v>
      </c>
      <c r="K781" s="47"/>
      <c r="L781" s="49"/>
      <c r="M781" s="49"/>
      <c r="N781" s="49"/>
      <c r="O781" s="49"/>
      <c r="P781" s="49"/>
      <c r="Q781" s="49"/>
      <c r="R781" s="49"/>
      <c r="S781" s="49"/>
      <c r="T781" s="49"/>
      <c r="U781" s="49"/>
      <c r="V781" s="49"/>
      <c r="W781" s="49"/>
      <c r="X781" s="49"/>
      <c r="Y781" s="49"/>
      <c r="Z781" s="49"/>
      <c r="AA781" s="49"/>
      <c r="AB781" s="49"/>
    </row>
    <row r="782" spans="1:28" ht="12.75" customHeight="1">
      <c r="A782" s="231" t="s">
        <v>1253</v>
      </c>
      <c r="B782" s="120" t="s">
        <v>821</v>
      </c>
      <c r="C782" s="47"/>
      <c r="D782" s="95">
        <v>0</v>
      </c>
      <c r="E782" s="95" t="s">
        <v>34</v>
      </c>
      <c r="F782" s="95" t="s">
        <v>44</v>
      </c>
      <c r="G782" s="198" t="s">
        <v>1780</v>
      </c>
      <c r="H782" s="95" t="s">
        <v>34</v>
      </c>
      <c r="I782" s="95" t="s">
        <v>44</v>
      </c>
      <c r="J782" s="198" t="s">
        <v>1775</v>
      </c>
      <c r="K782" s="47"/>
      <c r="L782" s="49"/>
      <c r="M782" s="49"/>
      <c r="N782" s="49"/>
      <c r="O782" s="49"/>
      <c r="P782" s="49"/>
      <c r="Q782" s="49"/>
      <c r="R782" s="49"/>
      <c r="S782" s="49"/>
      <c r="T782" s="49"/>
      <c r="U782" s="49"/>
      <c r="V782" s="49"/>
      <c r="W782" s="49"/>
      <c r="X782" s="49"/>
      <c r="Y782" s="49"/>
      <c r="Z782" s="49"/>
      <c r="AA782" s="49"/>
      <c r="AB782" s="49"/>
    </row>
    <row r="783" spans="1:28" ht="12.75" customHeight="1">
      <c r="A783" s="236" t="s">
        <v>1253</v>
      </c>
      <c r="B783" s="127" t="s">
        <v>825</v>
      </c>
      <c r="C783" s="47"/>
      <c r="D783" s="95">
        <v>0</v>
      </c>
      <c r="E783" s="95" t="s">
        <v>34</v>
      </c>
      <c r="F783" s="95" t="s">
        <v>44</v>
      </c>
      <c r="G783" s="198" t="s">
        <v>1776</v>
      </c>
      <c r="H783" s="95" t="s">
        <v>34</v>
      </c>
      <c r="I783" s="95" t="s">
        <v>44</v>
      </c>
      <c r="J783" s="198" t="s">
        <v>1775</v>
      </c>
      <c r="K783" s="47"/>
      <c r="L783" s="49"/>
      <c r="M783" s="49"/>
      <c r="N783" s="49"/>
      <c r="O783" s="49"/>
      <c r="P783" s="49"/>
      <c r="Q783" s="49"/>
      <c r="R783" s="49"/>
      <c r="S783" s="49"/>
      <c r="T783" s="49"/>
      <c r="U783" s="49"/>
      <c r="V783" s="49"/>
      <c r="W783" s="49"/>
      <c r="X783" s="49"/>
      <c r="Y783" s="49"/>
      <c r="Z783" s="49"/>
      <c r="AA783" s="49"/>
      <c r="AB783" s="49"/>
    </row>
    <row r="784" spans="1:28" ht="12.75" customHeight="1">
      <c r="A784" s="187" t="s">
        <v>1781</v>
      </c>
      <c r="B784" s="133" t="s">
        <v>771</v>
      </c>
      <c r="C784" s="103"/>
      <c r="D784" s="105">
        <v>0</v>
      </c>
      <c r="E784" s="105" t="s">
        <v>33</v>
      </c>
      <c r="F784" s="105" t="s">
        <v>33</v>
      </c>
      <c r="G784" s="103"/>
      <c r="H784" s="105" t="s">
        <v>34</v>
      </c>
      <c r="I784" s="105" t="s">
        <v>44</v>
      </c>
      <c r="J784" s="106" t="s">
        <v>1782</v>
      </c>
      <c r="K784" s="103"/>
      <c r="L784" s="23"/>
      <c r="M784" s="23"/>
      <c r="N784" s="23"/>
      <c r="O784" s="23"/>
      <c r="P784" s="23"/>
      <c r="Q784" s="23"/>
      <c r="R784" s="23"/>
      <c r="S784" s="23"/>
      <c r="T784" s="23"/>
      <c r="U784" s="23"/>
      <c r="V784" s="23"/>
      <c r="W784" s="23"/>
      <c r="X784" s="23"/>
      <c r="Y784" s="23"/>
      <c r="Z784" s="23"/>
      <c r="AA784" s="23"/>
      <c r="AB784" s="23"/>
    </row>
    <row r="785" spans="1:28" ht="12.75" customHeight="1">
      <c r="A785" s="187" t="s">
        <v>1781</v>
      </c>
      <c r="B785" s="47" t="s">
        <v>780</v>
      </c>
      <c r="C785" s="47"/>
      <c r="D785" s="95">
        <v>0</v>
      </c>
      <c r="E785" s="95" t="s">
        <v>34</v>
      </c>
      <c r="F785" s="95" t="s">
        <v>44</v>
      </c>
      <c r="G785" s="96" t="s">
        <v>1783</v>
      </c>
      <c r="H785" s="95" t="s">
        <v>34</v>
      </c>
      <c r="I785" s="95" t="s">
        <v>44</v>
      </c>
      <c r="J785" s="96" t="s">
        <v>1782</v>
      </c>
      <c r="K785" s="47"/>
    </row>
    <row r="786" spans="1:28" ht="12.75" customHeight="1">
      <c r="A786" s="187" t="s">
        <v>1781</v>
      </c>
      <c r="B786" s="47" t="s">
        <v>2315</v>
      </c>
      <c r="C786" s="47"/>
      <c r="D786" s="95">
        <v>0</v>
      </c>
      <c r="E786" s="95" t="s">
        <v>34</v>
      </c>
      <c r="F786" s="95" t="s">
        <v>44</v>
      </c>
      <c r="G786" s="96" t="s">
        <v>1078</v>
      </c>
      <c r="H786" s="95" t="s">
        <v>34</v>
      </c>
      <c r="I786" s="95" t="s">
        <v>44</v>
      </c>
      <c r="J786" s="96" t="s">
        <v>1782</v>
      </c>
      <c r="K786" s="47"/>
    </row>
    <row r="787" spans="1:28" ht="12.75" customHeight="1">
      <c r="A787" s="187" t="s">
        <v>1781</v>
      </c>
      <c r="B787" s="120" t="s">
        <v>788</v>
      </c>
      <c r="C787" s="47"/>
      <c r="D787" s="95">
        <v>0</v>
      </c>
      <c r="E787" s="95" t="s">
        <v>34</v>
      </c>
      <c r="F787" s="95" t="s">
        <v>44</v>
      </c>
      <c r="G787" s="47" t="s">
        <v>1784</v>
      </c>
      <c r="H787" s="95" t="s">
        <v>34</v>
      </c>
      <c r="I787" s="95" t="s">
        <v>44</v>
      </c>
      <c r="J787" s="96" t="s">
        <v>1782</v>
      </c>
      <c r="K787" s="47"/>
    </row>
    <row r="788" spans="1:28" ht="12.75" customHeight="1">
      <c r="A788" s="187" t="s">
        <v>1781</v>
      </c>
      <c r="B788" s="120" t="s">
        <v>793</v>
      </c>
      <c r="C788" s="47"/>
      <c r="D788" s="95">
        <v>0</v>
      </c>
      <c r="E788" s="95" t="s">
        <v>34</v>
      </c>
      <c r="F788" s="95" t="s">
        <v>44</v>
      </c>
      <c r="G788" s="96" t="s">
        <v>1785</v>
      </c>
      <c r="H788" s="95" t="s">
        <v>34</v>
      </c>
      <c r="I788" s="95" t="s">
        <v>44</v>
      </c>
      <c r="J788" s="96" t="s">
        <v>1782</v>
      </c>
      <c r="K788" s="47"/>
    </row>
    <row r="789" spans="1:28" ht="12.75" customHeight="1">
      <c r="A789" s="187" t="s">
        <v>1781</v>
      </c>
      <c r="B789" s="120" t="s">
        <v>796</v>
      </c>
      <c r="C789" s="47"/>
      <c r="D789" s="95">
        <v>0</v>
      </c>
      <c r="E789" s="95" t="s">
        <v>34</v>
      </c>
      <c r="F789" s="95" t="s">
        <v>44</v>
      </c>
      <c r="G789" s="47" t="s">
        <v>1786</v>
      </c>
      <c r="H789" s="95" t="s">
        <v>34</v>
      </c>
      <c r="I789" s="95" t="s">
        <v>44</v>
      </c>
      <c r="J789" s="96" t="s">
        <v>1782</v>
      </c>
      <c r="K789" s="47"/>
    </row>
    <row r="790" spans="1:28" ht="12.75" customHeight="1">
      <c r="A790" s="187" t="s">
        <v>1781</v>
      </c>
      <c r="B790" s="120" t="s">
        <v>446</v>
      </c>
      <c r="C790" s="47"/>
      <c r="D790" s="95">
        <v>0</v>
      </c>
      <c r="E790" s="95" t="s">
        <v>34</v>
      </c>
      <c r="F790" s="95" t="s">
        <v>44</v>
      </c>
      <c r="G790" s="96" t="s">
        <v>1785</v>
      </c>
      <c r="H790" s="95" t="s">
        <v>34</v>
      </c>
      <c r="I790" s="95" t="s">
        <v>44</v>
      </c>
      <c r="J790" s="96" t="s">
        <v>1782</v>
      </c>
      <c r="K790" s="47"/>
    </row>
    <row r="791" spans="1:28" ht="12.75" customHeight="1">
      <c r="A791" s="187" t="s">
        <v>1781</v>
      </c>
      <c r="B791" s="120" t="s">
        <v>162</v>
      </c>
      <c r="C791" s="47"/>
      <c r="D791" s="95">
        <v>0</v>
      </c>
      <c r="E791" s="95" t="s">
        <v>34</v>
      </c>
      <c r="F791" s="95" t="s">
        <v>44</v>
      </c>
      <c r="G791" s="96" t="s">
        <v>1068</v>
      </c>
      <c r="H791" s="95" t="s">
        <v>34</v>
      </c>
      <c r="I791" s="95" t="s">
        <v>44</v>
      </c>
      <c r="J791" s="96" t="s">
        <v>1782</v>
      </c>
      <c r="K791" s="47"/>
    </row>
    <row r="792" spans="1:28" ht="12.75" customHeight="1">
      <c r="A792" s="187" t="s">
        <v>1781</v>
      </c>
      <c r="B792" s="120" t="s">
        <v>235</v>
      </c>
      <c r="C792" s="47"/>
      <c r="D792" s="95">
        <v>0</v>
      </c>
      <c r="E792" s="95" t="s">
        <v>34</v>
      </c>
      <c r="F792" s="95" t="s">
        <v>44</v>
      </c>
      <c r="G792" s="47" t="s">
        <v>1787</v>
      </c>
      <c r="H792" s="95" t="s">
        <v>34</v>
      </c>
      <c r="I792" s="95" t="s">
        <v>44</v>
      </c>
      <c r="J792" s="96" t="s">
        <v>1782</v>
      </c>
      <c r="K792" s="47"/>
    </row>
    <row r="793" spans="1:28" ht="12.75" customHeight="1">
      <c r="A793" s="187" t="s">
        <v>1781</v>
      </c>
      <c r="B793" s="120" t="s">
        <v>374</v>
      </c>
      <c r="C793" s="47"/>
      <c r="D793" s="95">
        <v>0</v>
      </c>
      <c r="E793" s="95" t="s">
        <v>34</v>
      </c>
      <c r="F793" s="95" t="s">
        <v>44</v>
      </c>
      <c r="G793" s="96" t="s">
        <v>1788</v>
      </c>
      <c r="H793" s="95" t="s">
        <v>34</v>
      </c>
      <c r="I793" s="95" t="s">
        <v>44</v>
      </c>
      <c r="J793" s="96" t="s">
        <v>1782</v>
      </c>
      <c r="K793" s="47"/>
    </row>
    <row r="794" spans="1:28" ht="12.75" customHeight="1">
      <c r="A794" s="187" t="s">
        <v>1781</v>
      </c>
      <c r="B794" s="120" t="s">
        <v>149</v>
      </c>
      <c r="C794" s="47"/>
      <c r="D794" s="95">
        <v>0</v>
      </c>
      <c r="E794" s="95" t="s">
        <v>34</v>
      </c>
      <c r="F794" s="95" t="s">
        <v>44</v>
      </c>
      <c r="G794" s="96" t="s">
        <v>1078</v>
      </c>
      <c r="H794" s="95" t="s">
        <v>34</v>
      </c>
      <c r="I794" s="95" t="s">
        <v>44</v>
      </c>
      <c r="J794" s="96" t="s">
        <v>1782</v>
      </c>
      <c r="K794" s="47"/>
    </row>
    <row r="795" spans="1:28" ht="12.75" customHeight="1">
      <c r="A795" s="187" t="s">
        <v>1781</v>
      </c>
      <c r="B795" s="120" t="s">
        <v>814</v>
      </c>
      <c r="C795" s="47"/>
      <c r="D795" s="95">
        <v>0</v>
      </c>
      <c r="E795" s="95" t="s">
        <v>34</v>
      </c>
      <c r="F795" s="95" t="s">
        <v>44</v>
      </c>
      <c r="G795" s="96" t="s">
        <v>1789</v>
      </c>
      <c r="H795" s="95" t="s">
        <v>34</v>
      </c>
      <c r="I795" s="95" t="s">
        <v>44</v>
      </c>
      <c r="J795" s="96" t="s">
        <v>1782</v>
      </c>
      <c r="K795" s="47"/>
    </row>
    <row r="796" spans="1:28" ht="12.75" customHeight="1">
      <c r="A796" s="187" t="s">
        <v>1781</v>
      </c>
      <c r="B796" s="120" t="s">
        <v>817</v>
      </c>
      <c r="C796" s="47"/>
      <c r="D796" s="95">
        <v>0</v>
      </c>
      <c r="E796" s="95" t="s">
        <v>34</v>
      </c>
      <c r="F796" s="95" t="s">
        <v>44</v>
      </c>
      <c r="G796" s="96" t="s">
        <v>1790</v>
      </c>
      <c r="H796" s="95" t="s">
        <v>34</v>
      </c>
      <c r="I796" s="95" t="s">
        <v>44</v>
      </c>
      <c r="J796" s="96" t="s">
        <v>1782</v>
      </c>
      <c r="K796" s="47"/>
    </row>
    <row r="797" spans="1:28" ht="12.75" customHeight="1">
      <c r="A797" s="187" t="s">
        <v>1781</v>
      </c>
      <c r="B797" s="120" t="s">
        <v>818</v>
      </c>
      <c r="C797" s="47"/>
      <c r="D797" s="95">
        <v>0</v>
      </c>
      <c r="E797" s="95" t="s">
        <v>34</v>
      </c>
      <c r="F797" s="95" t="s">
        <v>44</v>
      </c>
      <c r="G797" s="96" t="s">
        <v>1790</v>
      </c>
      <c r="H797" s="95" t="s">
        <v>34</v>
      </c>
      <c r="I797" s="95" t="s">
        <v>44</v>
      </c>
      <c r="J797" s="96" t="s">
        <v>1782</v>
      </c>
      <c r="K797" s="47"/>
    </row>
    <row r="798" spans="1:28" ht="12.75" customHeight="1">
      <c r="A798" s="187" t="s">
        <v>1781</v>
      </c>
      <c r="B798" s="120" t="s">
        <v>821</v>
      </c>
      <c r="C798" s="47"/>
      <c r="D798" s="95">
        <v>0</v>
      </c>
      <c r="E798" s="95" t="s">
        <v>34</v>
      </c>
      <c r="F798" s="95" t="s">
        <v>44</v>
      </c>
      <c r="G798" s="47" t="s">
        <v>1791</v>
      </c>
      <c r="H798" s="95" t="s">
        <v>34</v>
      </c>
      <c r="I798" s="95" t="s">
        <v>44</v>
      </c>
      <c r="J798" s="96" t="s">
        <v>1782</v>
      </c>
      <c r="K798" s="47"/>
    </row>
    <row r="799" spans="1:28" ht="12.75" customHeight="1">
      <c r="A799" s="232" t="s">
        <v>1781</v>
      </c>
      <c r="B799" s="127" t="s">
        <v>825</v>
      </c>
      <c r="C799" s="47"/>
      <c r="D799" s="95">
        <v>0</v>
      </c>
      <c r="E799" s="95" t="s">
        <v>34</v>
      </c>
      <c r="F799" s="95" t="s">
        <v>44</v>
      </c>
      <c r="G799" s="96" t="s">
        <v>1078</v>
      </c>
      <c r="H799" s="95" t="s">
        <v>34</v>
      </c>
      <c r="I799" s="95" t="s">
        <v>44</v>
      </c>
      <c r="J799" s="102" t="s">
        <v>1782</v>
      </c>
      <c r="K799" s="47"/>
    </row>
    <row r="800" spans="1:28" ht="12.75" customHeight="1">
      <c r="A800" s="187" t="s">
        <v>1792</v>
      </c>
      <c r="B800" s="133" t="s">
        <v>771</v>
      </c>
      <c r="C800" s="134"/>
      <c r="D800" s="135">
        <v>0</v>
      </c>
      <c r="E800" s="105" t="s">
        <v>33</v>
      </c>
      <c r="F800" s="105" t="s">
        <v>33</v>
      </c>
      <c r="G800" s="103"/>
      <c r="H800" s="105" t="s">
        <v>34</v>
      </c>
      <c r="I800" s="105" t="s">
        <v>44</v>
      </c>
      <c r="J800" s="96" t="s">
        <v>1793</v>
      </c>
      <c r="K800" s="47"/>
      <c r="L800" s="23"/>
      <c r="M800" s="23"/>
      <c r="N800" s="23"/>
      <c r="O800" s="23"/>
      <c r="P800" s="23"/>
      <c r="Q800" s="23"/>
      <c r="R800" s="23"/>
      <c r="S800" s="23"/>
      <c r="T800" s="23"/>
      <c r="U800" s="23"/>
      <c r="V800" s="23"/>
      <c r="W800" s="23"/>
      <c r="X800" s="23"/>
      <c r="Y800" s="23"/>
      <c r="Z800" s="23"/>
      <c r="AA800" s="23"/>
      <c r="AB800" s="23"/>
    </row>
    <row r="801" spans="1:11" ht="12.75" customHeight="1">
      <c r="A801" s="187" t="s">
        <v>1792</v>
      </c>
      <c r="B801" s="47" t="s">
        <v>780</v>
      </c>
      <c r="C801" s="94"/>
      <c r="D801" s="111">
        <v>0</v>
      </c>
      <c r="E801" s="95" t="s">
        <v>34</v>
      </c>
      <c r="F801" s="95" t="s">
        <v>33</v>
      </c>
      <c r="G801" s="47" t="s">
        <v>371</v>
      </c>
      <c r="H801" s="95" t="s">
        <v>34</v>
      </c>
      <c r="I801" s="95" t="s">
        <v>44</v>
      </c>
      <c r="J801" s="96" t="s">
        <v>1793</v>
      </c>
      <c r="K801" s="47"/>
    </row>
    <row r="802" spans="1:11" ht="12.75" customHeight="1">
      <c r="A802" s="187" t="s">
        <v>1792</v>
      </c>
      <c r="B802" s="120" t="s">
        <v>2315</v>
      </c>
      <c r="C802" s="94"/>
      <c r="D802" s="111">
        <v>0</v>
      </c>
      <c r="E802" s="95" t="s">
        <v>33</v>
      </c>
      <c r="F802" s="95" t="s">
        <v>33</v>
      </c>
      <c r="G802" s="47"/>
      <c r="H802" s="95" t="s">
        <v>34</v>
      </c>
      <c r="I802" s="95" t="s">
        <v>44</v>
      </c>
      <c r="J802" s="96" t="s">
        <v>1793</v>
      </c>
      <c r="K802" s="47"/>
    </row>
    <row r="803" spans="1:11" ht="12.75" customHeight="1">
      <c r="A803" s="187" t="s">
        <v>1792</v>
      </c>
      <c r="B803" s="120" t="s">
        <v>788</v>
      </c>
      <c r="C803" s="94"/>
      <c r="D803" s="111">
        <v>0</v>
      </c>
      <c r="E803" s="95" t="s">
        <v>33</v>
      </c>
      <c r="F803" s="95" t="s">
        <v>33</v>
      </c>
      <c r="G803" s="47"/>
      <c r="H803" s="95" t="s">
        <v>34</v>
      </c>
      <c r="I803" s="95" t="s">
        <v>44</v>
      </c>
      <c r="J803" s="96" t="s">
        <v>1793</v>
      </c>
      <c r="K803" s="47"/>
    </row>
    <row r="804" spans="1:11" ht="12.75" customHeight="1">
      <c r="A804" s="187" t="s">
        <v>1792</v>
      </c>
      <c r="B804" s="120" t="s">
        <v>793</v>
      </c>
      <c r="C804" s="94"/>
      <c r="D804" s="111">
        <v>0</v>
      </c>
      <c r="E804" s="95" t="s">
        <v>33</v>
      </c>
      <c r="F804" s="95" t="s">
        <v>33</v>
      </c>
      <c r="G804" s="47"/>
      <c r="H804" s="95" t="s">
        <v>34</v>
      </c>
      <c r="I804" s="95" t="s">
        <v>44</v>
      </c>
      <c r="J804" s="96" t="s">
        <v>1793</v>
      </c>
      <c r="K804" s="47"/>
    </row>
    <row r="805" spans="1:11" ht="12.75" customHeight="1">
      <c r="A805" s="187" t="s">
        <v>1792</v>
      </c>
      <c r="B805" s="120" t="s">
        <v>796</v>
      </c>
      <c r="C805" s="94"/>
      <c r="D805" s="111">
        <v>0</v>
      </c>
      <c r="E805" s="95" t="s">
        <v>34</v>
      </c>
      <c r="F805" s="95" t="s">
        <v>34</v>
      </c>
      <c r="G805" s="96" t="s">
        <v>951</v>
      </c>
      <c r="H805" s="95" t="s">
        <v>34</v>
      </c>
      <c r="I805" s="95" t="s">
        <v>44</v>
      </c>
      <c r="J805" s="96" t="s">
        <v>1793</v>
      </c>
      <c r="K805" s="47" t="s">
        <v>1000</v>
      </c>
    </row>
    <row r="806" spans="1:11" ht="12.75" customHeight="1">
      <c r="A806" s="187" t="s">
        <v>1792</v>
      </c>
      <c r="B806" s="120" t="s">
        <v>446</v>
      </c>
      <c r="C806" s="94"/>
      <c r="D806" s="111">
        <v>0</v>
      </c>
      <c r="E806" s="95" t="s">
        <v>33</v>
      </c>
      <c r="F806" s="95" t="s">
        <v>33</v>
      </c>
      <c r="G806" s="47"/>
      <c r="H806" s="95" t="s">
        <v>34</v>
      </c>
      <c r="I806" s="95" t="s">
        <v>44</v>
      </c>
      <c r="J806" s="96" t="s">
        <v>1793</v>
      </c>
      <c r="K806" s="47"/>
    </row>
    <row r="807" spans="1:11" ht="12.75" customHeight="1">
      <c r="A807" s="187" t="s">
        <v>1792</v>
      </c>
      <c r="B807" s="120" t="s">
        <v>162</v>
      </c>
      <c r="C807" s="94"/>
      <c r="D807" s="111">
        <v>0</v>
      </c>
      <c r="E807" s="95" t="s">
        <v>34</v>
      </c>
      <c r="F807" s="95" t="s">
        <v>34</v>
      </c>
      <c r="G807" s="47" t="s">
        <v>1794</v>
      </c>
      <c r="H807" s="95" t="s">
        <v>34</v>
      </c>
      <c r="I807" s="95" t="s">
        <v>44</v>
      </c>
      <c r="J807" s="96" t="s">
        <v>1793</v>
      </c>
      <c r="K807" s="47"/>
    </row>
    <row r="808" spans="1:11" ht="12.75" customHeight="1">
      <c r="A808" s="187" t="s">
        <v>1792</v>
      </c>
      <c r="B808" s="120" t="s">
        <v>235</v>
      </c>
      <c r="C808" s="94"/>
      <c r="D808" s="111">
        <v>0</v>
      </c>
      <c r="E808" s="95" t="s">
        <v>34</v>
      </c>
      <c r="F808" s="95" t="s">
        <v>34</v>
      </c>
      <c r="G808" s="47" t="s">
        <v>1795</v>
      </c>
      <c r="H808" s="95" t="s">
        <v>34</v>
      </c>
      <c r="I808" s="95" t="s">
        <v>44</v>
      </c>
      <c r="J808" s="96" t="s">
        <v>1793</v>
      </c>
      <c r="K808" s="47"/>
    </row>
    <row r="809" spans="1:11" ht="12.75" customHeight="1">
      <c r="A809" s="187" t="s">
        <v>1792</v>
      </c>
      <c r="B809" s="120" t="s">
        <v>374</v>
      </c>
      <c r="C809" s="94"/>
      <c r="D809" s="111">
        <v>0</v>
      </c>
      <c r="E809" s="95" t="s">
        <v>34</v>
      </c>
      <c r="F809" s="95" t="s">
        <v>34</v>
      </c>
      <c r="G809" s="47" t="s">
        <v>1795</v>
      </c>
      <c r="H809" s="95" t="s">
        <v>34</v>
      </c>
      <c r="I809" s="95" t="s">
        <v>44</v>
      </c>
      <c r="J809" s="96" t="s">
        <v>1793</v>
      </c>
      <c r="K809" s="47"/>
    </row>
    <row r="810" spans="1:11" ht="12.75" customHeight="1">
      <c r="A810" s="187" t="s">
        <v>1792</v>
      </c>
      <c r="B810" s="94" t="s">
        <v>149</v>
      </c>
      <c r="C810" s="94"/>
      <c r="D810" s="111">
        <v>0</v>
      </c>
      <c r="E810" s="95" t="s">
        <v>34</v>
      </c>
      <c r="F810" s="95" t="s">
        <v>33</v>
      </c>
      <c r="G810" s="47" t="s">
        <v>371</v>
      </c>
      <c r="H810" s="95" t="s">
        <v>34</v>
      </c>
      <c r="I810" s="95" t="s">
        <v>44</v>
      </c>
      <c r="J810" s="96" t="s">
        <v>1793</v>
      </c>
      <c r="K810" s="47"/>
    </row>
    <row r="811" spans="1:11" ht="12.75" customHeight="1">
      <c r="A811" s="187" t="s">
        <v>1792</v>
      </c>
      <c r="B811" s="120" t="s">
        <v>814</v>
      </c>
      <c r="C811" s="94"/>
      <c r="D811" s="111">
        <v>0</v>
      </c>
      <c r="E811" s="95" t="s">
        <v>34</v>
      </c>
      <c r="F811" s="95" t="s">
        <v>33</v>
      </c>
      <c r="G811" s="96" t="s">
        <v>1796</v>
      </c>
      <c r="H811" s="95" t="s">
        <v>34</v>
      </c>
      <c r="I811" s="95" t="s">
        <v>44</v>
      </c>
      <c r="J811" s="96" t="s">
        <v>1793</v>
      </c>
      <c r="K811" s="47"/>
    </row>
    <row r="812" spans="1:11" ht="12.75" customHeight="1">
      <c r="A812" s="187" t="s">
        <v>1792</v>
      </c>
      <c r="B812" s="120" t="s">
        <v>817</v>
      </c>
      <c r="C812" s="94"/>
      <c r="D812" s="111">
        <v>0</v>
      </c>
      <c r="E812" s="95" t="s">
        <v>33</v>
      </c>
      <c r="F812" s="95" t="s">
        <v>33</v>
      </c>
      <c r="G812" s="47"/>
      <c r="H812" s="95" t="s">
        <v>34</v>
      </c>
      <c r="I812" s="95" t="s">
        <v>44</v>
      </c>
      <c r="J812" s="96" t="s">
        <v>1793</v>
      </c>
      <c r="K812" s="47"/>
    </row>
    <row r="813" spans="1:11" ht="12.75" customHeight="1">
      <c r="A813" s="187" t="s">
        <v>1792</v>
      </c>
      <c r="B813" s="120" t="s">
        <v>818</v>
      </c>
      <c r="C813" s="94"/>
      <c r="D813" s="111">
        <v>0</v>
      </c>
      <c r="E813" s="95" t="s">
        <v>34</v>
      </c>
      <c r="F813" s="95" t="s">
        <v>33</v>
      </c>
      <c r="G813" s="47" t="s">
        <v>1797</v>
      </c>
      <c r="H813" s="95" t="s">
        <v>34</v>
      </c>
      <c r="I813" s="95" t="s">
        <v>44</v>
      </c>
      <c r="J813" s="96" t="s">
        <v>1793</v>
      </c>
      <c r="K813" s="47"/>
    </row>
    <row r="814" spans="1:11" ht="12.75" customHeight="1">
      <c r="A814" s="187" t="s">
        <v>1792</v>
      </c>
      <c r="B814" s="120" t="s">
        <v>821</v>
      </c>
      <c r="C814" s="94"/>
      <c r="D814" s="111">
        <v>0</v>
      </c>
      <c r="E814" s="95" t="s">
        <v>34</v>
      </c>
      <c r="F814" s="95" t="s">
        <v>33</v>
      </c>
      <c r="G814" s="47" t="s">
        <v>371</v>
      </c>
      <c r="H814" s="95" t="s">
        <v>34</v>
      </c>
      <c r="I814" s="95" t="s">
        <v>44</v>
      </c>
      <c r="J814" s="96" t="s">
        <v>1793</v>
      </c>
      <c r="K814" s="47"/>
    </row>
    <row r="815" spans="1:11" ht="12.75" customHeight="1">
      <c r="A815" s="232" t="s">
        <v>1792</v>
      </c>
      <c r="B815" s="199" t="s">
        <v>825</v>
      </c>
      <c r="C815" s="200"/>
      <c r="D815" s="201">
        <v>0</v>
      </c>
      <c r="E815" s="99" t="s">
        <v>34</v>
      </c>
      <c r="F815" s="99" t="s">
        <v>34</v>
      </c>
      <c r="G815" s="97" t="s">
        <v>1798</v>
      </c>
      <c r="H815" s="99" t="s">
        <v>34</v>
      </c>
      <c r="I815" s="99" t="s">
        <v>44</v>
      </c>
      <c r="J815" s="101" t="s">
        <v>1793</v>
      </c>
      <c r="K815" s="97"/>
    </row>
    <row r="816" spans="1:11" ht="12.75" customHeight="1">
      <c r="A816" s="231" t="s">
        <v>2031</v>
      </c>
      <c r="B816" s="133" t="s">
        <v>771</v>
      </c>
      <c r="C816" s="94"/>
      <c r="D816" s="111">
        <v>0</v>
      </c>
      <c r="E816" s="95" t="s">
        <v>34</v>
      </c>
      <c r="F816" s="95" t="s">
        <v>34</v>
      </c>
      <c r="G816" s="96" t="s">
        <v>1669</v>
      </c>
      <c r="H816" s="95" t="s">
        <v>34</v>
      </c>
      <c r="I816" s="95" t="s">
        <v>34</v>
      </c>
      <c r="J816" s="96" t="s">
        <v>2045</v>
      </c>
      <c r="K816" s="47"/>
    </row>
    <row r="817" spans="1:28" ht="12.75" customHeight="1">
      <c r="A817" s="231" t="s">
        <v>2031</v>
      </c>
      <c r="B817" s="47" t="s">
        <v>780</v>
      </c>
      <c r="C817" s="94"/>
      <c r="D817" s="111">
        <v>0</v>
      </c>
      <c r="E817" s="95" t="s">
        <v>34</v>
      </c>
      <c r="F817" s="95" t="s">
        <v>34</v>
      </c>
      <c r="G817" s="96" t="s">
        <v>1671</v>
      </c>
      <c r="H817" s="95" t="s">
        <v>34</v>
      </c>
      <c r="I817" s="95" t="s">
        <v>34</v>
      </c>
      <c r="J817" s="96" t="s">
        <v>2045</v>
      </c>
      <c r="K817" s="47"/>
    </row>
    <row r="818" spans="1:28" ht="12.75" customHeight="1">
      <c r="A818" s="231" t="s">
        <v>2031</v>
      </c>
      <c r="B818" s="120" t="s">
        <v>2315</v>
      </c>
      <c r="C818" s="94"/>
      <c r="D818" s="111">
        <v>0</v>
      </c>
      <c r="E818" s="95" t="s">
        <v>34</v>
      </c>
      <c r="F818" s="95" t="s">
        <v>34</v>
      </c>
      <c r="G818" s="47" t="s">
        <v>1672</v>
      </c>
      <c r="H818" s="95" t="s">
        <v>34</v>
      </c>
      <c r="I818" s="95" t="s">
        <v>34</v>
      </c>
      <c r="J818" s="96" t="s">
        <v>2045</v>
      </c>
      <c r="K818" s="47"/>
    </row>
    <row r="819" spans="1:28" ht="12.75" customHeight="1">
      <c r="A819" s="231" t="s">
        <v>2031</v>
      </c>
      <c r="B819" s="120" t="s">
        <v>788</v>
      </c>
      <c r="C819" s="94"/>
      <c r="D819" s="111">
        <v>0</v>
      </c>
      <c r="E819" s="95" t="s">
        <v>34</v>
      </c>
      <c r="F819" s="95" t="s">
        <v>34</v>
      </c>
      <c r="G819" s="47" t="s">
        <v>1673</v>
      </c>
      <c r="H819" s="95" t="s">
        <v>34</v>
      </c>
      <c r="I819" s="95" t="s">
        <v>34</v>
      </c>
      <c r="J819" s="96" t="s">
        <v>2045</v>
      </c>
      <c r="K819" s="47"/>
    </row>
    <row r="820" spans="1:28" ht="12.75" customHeight="1">
      <c r="A820" s="231" t="s">
        <v>2031</v>
      </c>
      <c r="B820" s="120" t="s">
        <v>793</v>
      </c>
      <c r="C820" s="94"/>
      <c r="D820" s="111">
        <v>0</v>
      </c>
      <c r="E820" s="95" t="s">
        <v>34</v>
      </c>
      <c r="F820" s="95" t="s">
        <v>34</v>
      </c>
      <c r="G820" s="47" t="s">
        <v>1673</v>
      </c>
      <c r="H820" s="95" t="s">
        <v>34</v>
      </c>
      <c r="I820" s="95" t="s">
        <v>34</v>
      </c>
      <c r="J820" s="96" t="s">
        <v>2045</v>
      </c>
      <c r="K820" s="47"/>
    </row>
    <row r="821" spans="1:28" ht="12.75" customHeight="1">
      <c r="A821" s="231" t="s">
        <v>2031</v>
      </c>
      <c r="B821" s="120" t="s">
        <v>796</v>
      </c>
      <c r="C821" s="94"/>
      <c r="D821" s="111">
        <v>0</v>
      </c>
      <c r="E821" s="95" t="s">
        <v>34</v>
      </c>
      <c r="F821" s="95" t="s">
        <v>34</v>
      </c>
      <c r="G821" s="47" t="s">
        <v>1673</v>
      </c>
      <c r="H821" s="95" t="s">
        <v>34</v>
      </c>
      <c r="I821" s="95" t="s">
        <v>34</v>
      </c>
      <c r="J821" s="96" t="s">
        <v>2045</v>
      </c>
      <c r="K821" s="47"/>
    </row>
    <row r="822" spans="1:28" ht="12.75" customHeight="1">
      <c r="A822" s="231" t="s">
        <v>2031</v>
      </c>
      <c r="B822" s="120" t="s">
        <v>446</v>
      </c>
      <c r="C822" s="94"/>
      <c r="D822" s="111">
        <v>0</v>
      </c>
      <c r="E822" s="95" t="s">
        <v>34</v>
      </c>
      <c r="F822" s="95" t="s">
        <v>34</v>
      </c>
      <c r="G822" s="47" t="s">
        <v>1672</v>
      </c>
      <c r="H822" s="95" t="s">
        <v>34</v>
      </c>
      <c r="I822" s="95" t="s">
        <v>34</v>
      </c>
      <c r="J822" s="96" t="s">
        <v>2045</v>
      </c>
      <c r="K822" s="47"/>
    </row>
    <row r="823" spans="1:28" ht="12.75" customHeight="1">
      <c r="A823" s="231" t="s">
        <v>2031</v>
      </c>
      <c r="B823" s="120" t="s">
        <v>162</v>
      </c>
      <c r="C823" s="94"/>
      <c r="D823" s="111">
        <v>0</v>
      </c>
      <c r="E823" s="95" t="s">
        <v>34</v>
      </c>
      <c r="F823" s="95" t="s">
        <v>34</v>
      </c>
      <c r="G823" s="47" t="s">
        <v>2047</v>
      </c>
      <c r="H823" s="95" t="s">
        <v>34</v>
      </c>
      <c r="I823" s="95" t="s">
        <v>34</v>
      </c>
      <c r="J823" s="96" t="s">
        <v>2045</v>
      </c>
      <c r="K823" s="47"/>
    </row>
    <row r="824" spans="1:28" ht="12.75" customHeight="1">
      <c r="A824" s="231" t="s">
        <v>2031</v>
      </c>
      <c r="B824" s="120" t="s">
        <v>235</v>
      </c>
      <c r="C824" s="94"/>
      <c r="D824" s="111">
        <v>0</v>
      </c>
      <c r="E824" s="95" t="s">
        <v>34</v>
      </c>
      <c r="F824" s="95" t="s">
        <v>34</v>
      </c>
      <c r="G824" s="96" t="s">
        <v>1674</v>
      </c>
      <c r="H824" s="95" t="s">
        <v>34</v>
      </c>
      <c r="I824" s="95" t="s">
        <v>34</v>
      </c>
      <c r="J824" s="96" t="s">
        <v>2045</v>
      </c>
      <c r="K824" s="47"/>
    </row>
    <row r="825" spans="1:28" ht="12.75" customHeight="1">
      <c r="A825" s="231" t="s">
        <v>2031</v>
      </c>
      <c r="B825" s="120" t="s">
        <v>374</v>
      </c>
      <c r="C825" s="94"/>
      <c r="D825" s="111">
        <v>0</v>
      </c>
      <c r="E825" s="95" t="s">
        <v>34</v>
      </c>
      <c r="F825" s="95" t="s">
        <v>34</v>
      </c>
      <c r="G825" s="47" t="s">
        <v>1675</v>
      </c>
      <c r="H825" s="95" t="s">
        <v>34</v>
      </c>
      <c r="I825" s="95" t="s">
        <v>34</v>
      </c>
      <c r="J825" s="96" t="s">
        <v>2045</v>
      </c>
      <c r="K825" s="47"/>
    </row>
    <row r="826" spans="1:28" ht="12.75" customHeight="1">
      <c r="A826" s="231" t="s">
        <v>2031</v>
      </c>
      <c r="B826" s="94" t="s">
        <v>149</v>
      </c>
      <c r="C826" s="94"/>
      <c r="D826" s="111">
        <v>0</v>
      </c>
      <c r="E826" s="95" t="s">
        <v>34</v>
      </c>
      <c r="F826" s="95" t="s">
        <v>34</v>
      </c>
      <c r="G826" s="47" t="s">
        <v>1672</v>
      </c>
      <c r="H826" s="95" t="s">
        <v>34</v>
      </c>
      <c r="I826" s="95" t="s">
        <v>34</v>
      </c>
      <c r="J826" s="96" t="s">
        <v>2045</v>
      </c>
      <c r="K826" s="47"/>
    </row>
    <row r="827" spans="1:28" ht="12.75" customHeight="1">
      <c r="A827" s="231" t="s">
        <v>2031</v>
      </c>
      <c r="B827" s="120" t="s">
        <v>814</v>
      </c>
      <c r="C827" s="94"/>
      <c r="D827" s="111">
        <v>0</v>
      </c>
      <c r="E827" s="95" t="s">
        <v>34</v>
      </c>
      <c r="F827" s="95" t="s">
        <v>34</v>
      </c>
      <c r="G827" s="96" t="s">
        <v>1669</v>
      </c>
      <c r="H827" s="95" t="s">
        <v>34</v>
      </c>
      <c r="I827" s="95" t="s">
        <v>34</v>
      </c>
      <c r="J827" s="96" t="s">
        <v>2045</v>
      </c>
      <c r="K827" s="47"/>
    </row>
    <row r="828" spans="1:28" ht="12.75" customHeight="1">
      <c r="A828" s="231" t="s">
        <v>2031</v>
      </c>
      <c r="B828" s="120" t="s">
        <v>817</v>
      </c>
      <c r="C828" s="94"/>
      <c r="D828" s="111">
        <v>0</v>
      </c>
      <c r="E828" s="95" t="s">
        <v>34</v>
      </c>
      <c r="F828" s="95" t="s">
        <v>34</v>
      </c>
      <c r="G828" s="96" t="s">
        <v>1676</v>
      </c>
      <c r="H828" s="95" t="s">
        <v>34</v>
      </c>
      <c r="I828" s="95" t="s">
        <v>34</v>
      </c>
      <c r="J828" s="96" t="s">
        <v>2045</v>
      </c>
      <c r="K828" s="47"/>
    </row>
    <row r="829" spans="1:28" ht="12.75" customHeight="1">
      <c r="A829" s="231" t="s">
        <v>2031</v>
      </c>
      <c r="B829" s="120" t="s">
        <v>818</v>
      </c>
      <c r="C829" s="94"/>
      <c r="D829" s="111">
        <v>0</v>
      </c>
      <c r="E829" s="95" t="s">
        <v>34</v>
      </c>
      <c r="F829" s="95" t="s">
        <v>34</v>
      </c>
      <c r="G829" s="96" t="s">
        <v>1677</v>
      </c>
      <c r="H829" s="95" t="s">
        <v>34</v>
      </c>
      <c r="I829" s="95" t="s">
        <v>34</v>
      </c>
      <c r="J829" s="96" t="s">
        <v>2045</v>
      </c>
      <c r="K829" s="47"/>
    </row>
    <row r="830" spans="1:28" ht="12.75" customHeight="1">
      <c r="A830" s="231" t="s">
        <v>2031</v>
      </c>
      <c r="B830" s="120" t="s">
        <v>821</v>
      </c>
      <c r="C830" s="94"/>
      <c r="D830" s="111">
        <v>0</v>
      </c>
      <c r="E830" s="95" t="s">
        <v>34</v>
      </c>
      <c r="F830" s="95" t="s">
        <v>34</v>
      </c>
      <c r="G830" s="47" t="s">
        <v>1672</v>
      </c>
      <c r="H830" s="95" t="s">
        <v>34</v>
      </c>
      <c r="I830" s="95" t="s">
        <v>34</v>
      </c>
      <c r="J830" s="96" t="s">
        <v>2045</v>
      </c>
      <c r="K830" s="47"/>
    </row>
    <row r="831" spans="1:28" ht="12.75" customHeight="1">
      <c r="A831" s="236" t="s">
        <v>2031</v>
      </c>
      <c r="B831" s="199" t="s">
        <v>825</v>
      </c>
      <c r="C831" s="94"/>
      <c r="D831" s="114">
        <v>0</v>
      </c>
      <c r="E831" s="110" t="s">
        <v>34</v>
      </c>
      <c r="F831" s="110" t="s">
        <v>34</v>
      </c>
      <c r="G831" s="108" t="s">
        <v>1672</v>
      </c>
      <c r="H831" s="95" t="s">
        <v>34</v>
      </c>
      <c r="I831" s="95" t="s">
        <v>34</v>
      </c>
      <c r="J831" s="96" t="s">
        <v>2045</v>
      </c>
      <c r="K831" s="47"/>
    </row>
    <row r="832" spans="1:28" ht="12.75" customHeight="1">
      <c r="A832" s="187" t="s">
        <v>1799</v>
      </c>
      <c r="B832" s="133" t="s">
        <v>771</v>
      </c>
      <c r="C832" s="134"/>
      <c r="D832" s="135">
        <v>0</v>
      </c>
      <c r="E832" s="105" t="s">
        <v>34</v>
      </c>
      <c r="F832" s="105" t="s">
        <v>33</v>
      </c>
      <c r="G832" s="103" t="s">
        <v>1800</v>
      </c>
      <c r="H832" s="105" t="s">
        <v>34</v>
      </c>
      <c r="I832" s="105" t="s">
        <v>44</v>
      </c>
      <c r="J832" s="106" t="s">
        <v>1301</v>
      </c>
      <c r="K832" s="103"/>
      <c r="L832" s="23"/>
      <c r="M832" s="23"/>
      <c r="N832" s="23"/>
      <c r="O832" s="23"/>
      <c r="P832" s="23"/>
      <c r="Q832" s="23"/>
      <c r="R832" s="23"/>
      <c r="S832" s="23"/>
      <c r="T832" s="23"/>
      <c r="U832" s="23"/>
      <c r="V832" s="23"/>
      <c r="W832" s="23"/>
      <c r="X832" s="23"/>
      <c r="Y832" s="23"/>
      <c r="Z832" s="23"/>
      <c r="AA832" s="23"/>
      <c r="AB832" s="23"/>
    </row>
    <row r="833" spans="1:28" ht="12.75" customHeight="1">
      <c r="A833" s="187" t="s">
        <v>1799</v>
      </c>
      <c r="B833" s="136" t="s">
        <v>780</v>
      </c>
      <c r="C833" s="94" t="s">
        <v>179</v>
      </c>
      <c r="D833" s="111">
        <v>1</v>
      </c>
      <c r="E833" s="95" t="s">
        <v>34</v>
      </c>
      <c r="F833" s="95" t="s">
        <v>33</v>
      </c>
      <c r="G833" s="47" t="s">
        <v>1801</v>
      </c>
      <c r="H833" s="95" t="s">
        <v>34</v>
      </c>
      <c r="I833" s="95" t="s">
        <v>44</v>
      </c>
      <c r="J833" s="96" t="s">
        <v>1301</v>
      </c>
      <c r="K833" s="47" t="s">
        <v>1802</v>
      </c>
    </row>
    <row r="834" spans="1:28" ht="12.75" customHeight="1">
      <c r="A834" s="187" t="s">
        <v>1799</v>
      </c>
      <c r="B834" s="120" t="s">
        <v>2315</v>
      </c>
      <c r="C834" s="94"/>
      <c r="D834" s="111">
        <v>0</v>
      </c>
      <c r="E834" s="95" t="s">
        <v>34</v>
      </c>
      <c r="F834" s="95" t="s">
        <v>33</v>
      </c>
      <c r="G834" s="96" t="s">
        <v>1803</v>
      </c>
      <c r="H834" s="95" t="s">
        <v>34</v>
      </c>
      <c r="I834" s="95" t="s">
        <v>44</v>
      </c>
      <c r="J834" s="96" t="s">
        <v>1301</v>
      </c>
      <c r="K834" s="47" t="s">
        <v>1804</v>
      </c>
    </row>
    <row r="835" spans="1:28" ht="12.75" customHeight="1">
      <c r="A835" s="187" t="s">
        <v>1799</v>
      </c>
      <c r="B835" s="120" t="s">
        <v>788</v>
      </c>
      <c r="C835" s="94"/>
      <c r="D835" s="111">
        <v>0</v>
      </c>
      <c r="E835" s="95" t="s">
        <v>34</v>
      </c>
      <c r="F835" s="95" t="s">
        <v>33</v>
      </c>
      <c r="G835" s="96" t="s">
        <v>1230</v>
      </c>
      <c r="H835" s="95" t="s">
        <v>34</v>
      </c>
      <c r="I835" s="95" t="s">
        <v>44</v>
      </c>
      <c r="J835" s="96" t="s">
        <v>1301</v>
      </c>
      <c r="K835" s="47"/>
    </row>
    <row r="836" spans="1:28" ht="12.75" customHeight="1">
      <c r="A836" s="187" t="s">
        <v>1799</v>
      </c>
      <c r="B836" s="120" t="s">
        <v>793</v>
      </c>
      <c r="C836" s="94" t="s">
        <v>1805</v>
      </c>
      <c r="D836" s="111">
        <v>1</v>
      </c>
      <c r="E836" s="95" t="s">
        <v>34</v>
      </c>
      <c r="F836" s="95" t="s">
        <v>33</v>
      </c>
      <c r="G836" s="96" t="s">
        <v>1803</v>
      </c>
      <c r="H836" s="95" t="s">
        <v>34</v>
      </c>
      <c r="I836" s="95" t="s">
        <v>44</v>
      </c>
      <c r="J836" s="96" t="s">
        <v>1301</v>
      </c>
      <c r="K836" s="47" t="s">
        <v>1806</v>
      </c>
    </row>
    <row r="837" spans="1:28" ht="12.75" customHeight="1">
      <c r="A837" s="187" t="s">
        <v>1799</v>
      </c>
      <c r="B837" s="120" t="s">
        <v>796</v>
      </c>
      <c r="C837" s="94"/>
      <c r="D837" s="111">
        <v>0</v>
      </c>
      <c r="E837" s="95" t="s">
        <v>34</v>
      </c>
      <c r="F837" s="95" t="s">
        <v>33</v>
      </c>
      <c r="G837" s="96" t="s">
        <v>1230</v>
      </c>
      <c r="H837" s="95" t="s">
        <v>34</v>
      </c>
      <c r="I837" s="95" t="s">
        <v>44</v>
      </c>
      <c r="J837" s="96" t="s">
        <v>1301</v>
      </c>
      <c r="K837" s="47"/>
    </row>
    <row r="838" spans="1:28" ht="12.75" customHeight="1">
      <c r="A838" s="187" t="s">
        <v>1799</v>
      </c>
      <c r="B838" s="120" t="s">
        <v>446</v>
      </c>
      <c r="C838" s="94"/>
      <c r="D838" s="111">
        <v>0</v>
      </c>
      <c r="E838" s="95" t="s">
        <v>34</v>
      </c>
      <c r="F838" s="95" t="s">
        <v>33</v>
      </c>
      <c r="G838" s="96" t="s">
        <v>1230</v>
      </c>
      <c r="H838" s="95" t="s">
        <v>34</v>
      </c>
      <c r="I838" s="95" t="s">
        <v>44</v>
      </c>
      <c r="J838" s="96" t="s">
        <v>1301</v>
      </c>
      <c r="K838" s="47"/>
    </row>
    <row r="839" spans="1:28" ht="12.75" customHeight="1">
      <c r="A839" s="187" t="s">
        <v>1799</v>
      </c>
      <c r="B839" s="120" t="s">
        <v>162</v>
      </c>
      <c r="C839" s="94"/>
      <c r="D839" s="111">
        <v>0</v>
      </c>
      <c r="E839" s="95" t="s">
        <v>34</v>
      </c>
      <c r="F839" s="95" t="s">
        <v>33</v>
      </c>
      <c r="G839" s="96" t="s">
        <v>1230</v>
      </c>
      <c r="H839" s="95" t="s">
        <v>34</v>
      </c>
      <c r="I839" s="95" t="s">
        <v>44</v>
      </c>
      <c r="J839" s="96" t="s">
        <v>1301</v>
      </c>
      <c r="K839" s="47"/>
    </row>
    <row r="840" spans="1:28" ht="12.75" customHeight="1">
      <c r="A840" s="187" t="s">
        <v>1799</v>
      </c>
      <c r="B840" s="120" t="s">
        <v>235</v>
      </c>
      <c r="C840" s="94"/>
      <c r="D840" s="111">
        <v>0</v>
      </c>
      <c r="E840" s="95" t="s">
        <v>34</v>
      </c>
      <c r="F840" s="95" t="s">
        <v>33</v>
      </c>
      <c r="G840" s="96" t="s">
        <v>1803</v>
      </c>
      <c r="H840" s="95" t="s">
        <v>34</v>
      </c>
      <c r="I840" s="95" t="s">
        <v>44</v>
      </c>
      <c r="J840" s="96" t="s">
        <v>1301</v>
      </c>
      <c r="K840" s="47"/>
    </row>
    <row r="841" spans="1:28" ht="12.75" customHeight="1">
      <c r="A841" s="187" t="s">
        <v>1799</v>
      </c>
      <c r="B841" s="120" t="s">
        <v>374</v>
      </c>
      <c r="C841" s="94"/>
      <c r="D841" s="111">
        <v>0</v>
      </c>
      <c r="E841" s="95" t="s">
        <v>34</v>
      </c>
      <c r="F841" s="95" t="s">
        <v>34</v>
      </c>
      <c r="G841" s="96" t="s">
        <v>1807</v>
      </c>
      <c r="H841" s="95" t="s">
        <v>34</v>
      </c>
      <c r="I841" s="95" t="s">
        <v>44</v>
      </c>
      <c r="J841" s="96" t="s">
        <v>1301</v>
      </c>
      <c r="K841" s="47"/>
    </row>
    <row r="842" spans="1:28" ht="12.75" customHeight="1">
      <c r="A842" s="187" t="s">
        <v>1799</v>
      </c>
      <c r="B842" s="120" t="s">
        <v>149</v>
      </c>
      <c r="C842" s="94" t="s">
        <v>191</v>
      </c>
      <c r="D842" s="111">
        <v>1</v>
      </c>
      <c r="E842" s="95" t="s">
        <v>34</v>
      </c>
      <c r="F842" s="95" t="s">
        <v>33</v>
      </c>
      <c r="G842" s="47" t="s">
        <v>1808</v>
      </c>
      <c r="H842" s="95" t="s">
        <v>34</v>
      </c>
      <c r="I842" s="95" t="s">
        <v>44</v>
      </c>
      <c r="J842" s="96" t="s">
        <v>1301</v>
      </c>
      <c r="K842" s="47"/>
    </row>
    <row r="843" spans="1:28" ht="12.75" customHeight="1">
      <c r="A843" s="187" t="s">
        <v>1799</v>
      </c>
      <c r="B843" s="120" t="s">
        <v>814</v>
      </c>
      <c r="C843" s="94"/>
      <c r="D843" s="111">
        <v>0</v>
      </c>
      <c r="E843" s="95" t="s">
        <v>34</v>
      </c>
      <c r="F843" s="95" t="s">
        <v>33</v>
      </c>
      <c r="G843" s="96" t="s">
        <v>1803</v>
      </c>
      <c r="H843" s="95" t="s">
        <v>34</v>
      </c>
      <c r="I843" s="95" t="s">
        <v>44</v>
      </c>
      <c r="J843" s="96" t="s">
        <v>1301</v>
      </c>
      <c r="K843" s="47"/>
    </row>
    <row r="844" spans="1:28" ht="12.75" customHeight="1">
      <c r="A844" s="187" t="s">
        <v>1799</v>
      </c>
      <c r="B844" s="120" t="s">
        <v>817</v>
      </c>
      <c r="C844" s="94"/>
      <c r="D844" s="111">
        <v>0</v>
      </c>
      <c r="E844" s="95" t="s">
        <v>33</v>
      </c>
      <c r="F844" s="95" t="s">
        <v>33</v>
      </c>
      <c r="G844" s="47"/>
      <c r="H844" s="95" t="s">
        <v>34</v>
      </c>
      <c r="I844" s="95" t="s">
        <v>44</v>
      </c>
      <c r="J844" s="96" t="s">
        <v>1301</v>
      </c>
      <c r="K844" s="47"/>
    </row>
    <row r="845" spans="1:28" ht="12.75" customHeight="1">
      <c r="A845" s="187" t="s">
        <v>1799</v>
      </c>
      <c r="B845" s="120" t="s">
        <v>818</v>
      </c>
      <c r="C845" s="94"/>
      <c r="D845" s="111">
        <v>0</v>
      </c>
      <c r="E845" s="95" t="s">
        <v>34</v>
      </c>
      <c r="F845" s="95" t="s">
        <v>34</v>
      </c>
      <c r="G845" s="47" t="s">
        <v>1809</v>
      </c>
      <c r="H845" s="95" t="s">
        <v>34</v>
      </c>
      <c r="I845" s="95" t="s">
        <v>44</v>
      </c>
      <c r="J845" s="96" t="s">
        <v>1301</v>
      </c>
      <c r="K845" s="47"/>
    </row>
    <row r="846" spans="1:28" ht="12.75" customHeight="1">
      <c r="A846" s="187" t="s">
        <v>1799</v>
      </c>
      <c r="B846" s="120" t="s">
        <v>821</v>
      </c>
      <c r="C846" s="94" t="s">
        <v>725</v>
      </c>
      <c r="D846" s="111">
        <v>1</v>
      </c>
      <c r="E846" s="95" t="s">
        <v>34</v>
      </c>
      <c r="F846" s="95" t="s">
        <v>34</v>
      </c>
      <c r="G846" s="47" t="s">
        <v>1810</v>
      </c>
      <c r="H846" s="95" t="s">
        <v>34</v>
      </c>
      <c r="I846" s="95" t="s">
        <v>44</v>
      </c>
      <c r="J846" s="96" t="s">
        <v>1301</v>
      </c>
      <c r="K846" s="47"/>
    </row>
    <row r="847" spans="1:28" ht="12.75" customHeight="1">
      <c r="A847" s="232" t="s">
        <v>1799</v>
      </c>
      <c r="B847" s="127" t="s">
        <v>825</v>
      </c>
      <c r="C847" s="113"/>
      <c r="D847" s="114">
        <v>0</v>
      </c>
      <c r="E847" s="110" t="s">
        <v>34</v>
      </c>
      <c r="F847" s="110" t="s">
        <v>33</v>
      </c>
      <c r="G847" s="102" t="s">
        <v>1803</v>
      </c>
      <c r="H847" s="95" t="s">
        <v>34</v>
      </c>
      <c r="I847" s="95" t="s">
        <v>44</v>
      </c>
      <c r="J847" s="96" t="s">
        <v>1301</v>
      </c>
      <c r="K847" s="47"/>
      <c r="L847" s="24"/>
      <c r="M847" s="24"/>
      <c r="N847" s="24"/>
      <c r="O847" s="24"/>
      <c r="P847" s="24"/>
      <c r="Q847" s="24"/>
      <c r="R847" s="24"/>
      <c r="S847" s="24"/>
      <c r="T847" s="24"/>
      <c r="U847" s="24"/>
      <c r="V847" s="24"/>
      <c r="W847" s="24"/>
      <c r="X847" s="24"/>
      <c r="Y847" s="24"/>
      <c r="Z847" s="24"/>
      <c r="AA847" s="24"/>
      <c r="AB847" s="24"/>
    </row>
    <row r="848" spans="1:28" ht="12.75" customHeight="1">
      <c r="A848" s="229" t="s">
        <v>1302</v>
      </c>
      <c r="B848" s="133" t="s">
        <v>771</v>
      </c>
      <c r="C848" s="133"/>
      <c r="D848" s="135">
        <v>0</v>
      </c>
      <c r="E848" s="105" t="s">
        <v>44</v>
      </c>
      <c r="F848" s="105" t="s">
        <v>44</v>
      </c>
      <c r="G848" s="106"/>
      <c r="H848" s="105" t="s">
        <v>44</v>
      </c>
      <c r="I848" s="105" t="s">
        <v>44</v>
      </c>
      <c r="J848" s="210" t="s">
        <v>1812</v>
      </c>
      <c r="K848" s="103"/>
      <c r="L848" s="23"/>
      <c r="M848" s="23"/>
      <c r="N848" s="23"/>
      <c r="O848" s="23"/>
      <c r="P848" s="23"/>
      <c r="Q848" s="23"/>
      <c r="R848" s="23"/>
      <c r="S848" s="23"/>
      <c r="T848" s="23"/>
      <c r="U848" s="23"/>
      <c r="V848" s="23"/>
      <c r="W848" s="23"/>
      <c r="X848" s="23"/>
      <c r="Y848" s="23"/>
      <c r="Z848" s="23"/>
      <c r="AA848" s="23"/>
      <c r="AB848" s="23"/>
    </row>
    <row r="849" spans="1:28" ht="12.75" customHeight="1">
      <c r="A849" s="229" t="s">
        <v>1302</v>
      </c>
      <c r="B849" s="136" t="s">
        <v>780</v>
      </c>
      <c r="C849" s="94"/>
      <c r="D849" s="111">
        <v>0</v>
      </c>
      <c r="E849" s="95" t="s">
        <v>44</v>
      </c>
      <c r="F849" s="95" t="s">
        <v>44</v>
      </c>
      <c r="G849" s="96"/>
      <c r="H849" s="129" t="s">
        <v>44</v>
      </c>
      <c r="I849" s="95" t="s">
        <v>44</v>
      </c>
      <c r="J849" s="210" t="s">
        <v>1812</v>
      </c>
      <c r="K849" s="47"/>
    </row>
    <row r="850" spans="1:28" ht="12.75" customHeight="1">
      <c r="A850" s="229" t="s">
        <v>1302</v>
      </c>
      <c r="B850" s="120" t="s">
        <v>2315</v>
      </c>
      <c r="C850" s="94"/>
      <c r="D850" s="111">
        <v>0</v>
      </c>
      <c r="E850" s="95" t="s">
        <v>44</v>
      </c>
      <c r="F850" s="95" t="s">
        <v>44</v>
      </c>
      <c r="G850" s="96"/>
      <c r="H850" s="129" t="s">
        <v>44</v>
      </c>
      <c r="I850" s="95" t="s">
        <v>44</v>
      </c>
      <c r="J850" s="210" t="s">
        <v>1812</v>
      </c>
      <c r="K850" s="47"/>
    </row>
    <row r="851" spans="1:28" ht="12.75" customHeight="1">
      <c r="A851" s="229" t="s">
        <v>1302</v>
      </c>
      <c r="B851" s="120" t="s">
        <v>788</v>
      </c>
      <c r="C851" s="94"/>
      <c r="D851" s="111">
        <v>0</v>
      </c>
      <c r="E851" s="95" t="s">
        <v>44</v>
      </c>
      <c r="F851" s="95" t="s">
        <v>44</v>
      </c>
      <c r="G851" s="47"/>
      <c r="H851" s="129" t="s">
        <v>44</v>
      </c>
      <c r="I851" s="95" t="s">
        <v>44</v>
      </c>
      <c r="J851" s="210" t="s">
        <v>1812</v>
      </c>
      <c r="K851" s="47"/>
    </row>
    <row r="852" spans="1:28" ht="12.75" customHeight="1">
      <c r="A852" s="229" t="s">
        <v>1302</v>
      </c>
      <c r="B852" s="120" t="s">
        <v>793</v>
      </c>
      <c r="C852" s="94"/>
      <c r="D852" s="111">
        <v>0</v>
      </c>
      <c r="E852" s="95" t="s">
        <v>44</v>
      </c>
      <c r="F852" s="95" t="s">
        <v>44</v>
      </c>
      <c r="G852" s="47"/>
      <c r="H852" s="129" t="s">
        <v>44</v>
      </c>
      <c r="I852" s="95" t="s">
        <v>44</v>
      </c>
      <c r="J852" s="210" t="s">
        <v>1812</v>
      </c>
      <c r="K852" s="47"/>
    </row>
    <row r="853" spans="1:28" ht="12.75" customHeight="1">
      <c r="A853" s="229" t="s">
        <v>1302</v>
      </c>
      <c r="B853" s="120" t="s">
        <v>796</v>
      </c>
      <c r="C853" s="94"/>
      <c r="D853" s="111">
        <v>0</v>
      </c>
      <c r="E853" s="95" t="s">
        <v>44</v>
      </c>
      <c r="F853" s="95" t="s">
        <v>44</v>
      </c>
      <c r="G853" s="47"/>
      <c r="H853" s="129" t="s">
        <v>44</v>
      </c>
      <c r="I853" s="95" t="s">
        <v>44</v>
      </c>
      <c r="J853" s="210" t="s">
        <v>1812</v>
      </c>
      <c r="K853" s="47"/>
    </row>
    <row r="854" spans="1:28" ht="12.75" customHeight="1">
      <c r="A854" s="229" t="s">
        <v>1302</v>
      </c>
      <c r="B854" s="120" t="s">
        <v>446</v>
      </c>
      <c r="C854" s="94"/>
      <c r="D854" s="111">
        <v>0</v>
      </c>
      <c r="E854" s="95" t="s">
        <v>44</v>
      </c>
      <c r="F854" s="95" t="s">
        <v>44</v>
      </c>
      <c r="G854" s="47"/>
      <c r="H854" s="129" t="s">
        <v>44</v>
      </c>
      <c r="I854" s="95" t="s">
        <v>44</v>
      </c>
      <c r="J854" s="210" t="s">
        <v>1812</v>
      </c>
      <c r="K854" s="47"/>
    </row>
    <row r="855" spans="1:28" ht="12.75" customHeight="1">
      <c r="A855" s="229" t="s">
        <v>1302</v>
      </c>
      <c r="B855" s="120" t="s">
        <v>162</v>
      </c>
      <c r="C855" s="94"/>
      <c r="D855" s="111">
        <v>0</v>
      </c>
      <c r="E855" s="95" t="s">
        <v>44</v>
      </c>
      <c r="F855" s="95" t="s">
        <v>44</v>
      </c>
      <c r="G855" s="47"/>
      <c r="H855" s="129" t="s">
        <v>44</v>
      </c>
      <c r="I855" s="95" t="s">
        <v>44</v>
      </c>
      <c r="J855" s="210" t="s">
        <v>1812</v>
      </c>
      <c r="K855" s="47"/>
    </row>
    <row r="856" spans="1:28" ht="12.75" customHeight="1">
      <c r="A856" s="187" t="s">
        <v>1302</v>
      </c>
      <c r="B856" s="144" t="s">
        <v>235</v>
      </c>
      <c r="C856" s="191"/>
      <c r="D856" s="245">
        <v>0</v>
      </c>
      <c r="E856" s="95" t="s">
        <v>44</v>
      </c>
      <c r="F856" s="95" t="s">
        <v>44</v>
      </c>
      <c r="G856" s="128"/>
      <c r="H856" s="129" t="s">
        <v>44</v>
      </c>
      <c r="I856" s="129" t="s">
        <v>44</v>
      </c>
      <c r="J856" s="210" t="s">
        <v>1812</v>
      </c>
      <c r="K856" s="128"/>
    </row>
    <row r="857" spans="1:28" ht="12.75" customHeight="1">
      <c r="A857" s="229" t="s">
        <v>1302</v>
      </c>
      <c r="B857" s="144" t="s">
        <v>374</v>
      </c>
      <c r="C857" s="191"/>
      <c r="D857" s="245">
        <v>0</v>
      </c>
      <c r="E857" s="129" t="s">
        <v>34</v>
      </c>
      <c r="F857" s="129" t="s">
        <v>34</v>
      </c>
      <c r="G857" s="210" t="s">
        <v>1811</v>
      </c>
      <c r="H857" s="129" t="s">
        <v>44</v>
      </c>
      <c r="I857" s="129" t="s">
        <v>44</v>
      </c>
      <c r="J857" s="210" t="s">
        <v>1812</v>
      </c>
      <c r="K857" s="128"/>
      <c r="L857" s="41"/>
      <c r="M857" s="41"/>
      <c r="N857" s="41"/>
      <c r="O857" s="41"/>
      <c r="P857" s="41"/>
      <c r="Q857" s="41"/>
      <c r="R857" s="41"/>
      <c r="S857" s="41"/>
      <c r="T857" s="41"/>
      <c r="U857" s="41"/>
      <c r="V857" s="41"/>
      <c r="W857" s="41"/>
      <c r="X857" s="41"/>
      <c r="Y857" s="41"/>
      <c r="Z857" s="41"/>
      <c r="AA857" s="41"/>
      <c r="AB857" s="41"/>
    </row>
    <row r="858" spans="1:28" ht="12.75" customHeight="1">
      <c r="A858" s="229" t="s">
        <v>1302</v>
      </c>
      <c r="B858" s="120" t="s">
        <v>149</v>
      </c>
      <c r="C858" s="94"/>
      <c r="D858" s="111">
        <v>0</v>
      </c>
      <c r="E858" s="95" t="s">
        <v>44</v>
      </c>
      <c r="F858" s="95" t="s">
        <v>44</v>
      </c>
      <c r="G858" s="47"/>
      <c r="H858" s="129" t="s">
        <v>44</v>
      </c>
      <c r="I858" s="95" t="s">
        <v>44</v>
      </c>
      <c r="J858" s="210" t="s">
        <v>1812</v>
      </c>
      <c r="K858" s="47"/>
    </row>
    <row r="859" spans="1:28" ht="12.75" customHeight="1">
      <c r="A859" s="229" t="s">
        <v>1302</v>
      </c>
      <c r="B859" s="120" t="s">
        <v>814</v>
      </c>
      <c r="C859" s="94"/>
      <c r="D859" s="111">
        <v>0</v>
      </c>
      <c r="E859" s="95" t="s">
        <v>44</v>
      </c>
      <c r="F859" s="95" t="s">
        <v>44</v>
      </c>
      <c r="G859" s="96"/>
      <c r="H859" s="129" t="s">
        <v>44</v>
      </c>
      <c r="I859" s="95" t="s">
        <v>44</v>
      </c>
      <c r="J859" s="210" t="s">
        <v>1812</v>
      </c>
      <c r="K859" s="47"/>
    </row>
    <row r="860" spans="1:28" ht="12.75" customHeight="1">
      <c r="A860" s="229" t="s">
        <v>1302</v>
      </c>
      <c r="B860" s="120" t="s">
        <v>817</v>
      </c>
      <c r="C860" s="94"/>
      <c r="D860" s="111">
        <v>0</v>
      </c>
      <c r="E860" s="95" t="s">
        <v>44</v>
      </c>
      <c r="F860" s="95" t="s">
        <v>44</v>
      </c>
      <c r="G860" s="47"/>
      <c r="H860" s="129" t="s">
        <v>44</v>
      </c>
      <c r="I860" s="95" t="s">
        <v>44</v>
      </c>
      <c r="J860" s="210" t="s">
        <v>1812</v>
      </c>
      <c r="K860" s="47"/>
    </row>
    <row r="861" spans="1:28" ht="12.75" customHeight="1">
      <c r="A861" s="229" t="s">
        <v>1302</v>
      </c>
      <c r="B861" s="120" t="s">
        <v>818</v>
      </c>
      <c r="C861" s="94"/>
      <c r="D861" s="111">
        <v>0</v>
      </c>
      <c r="E861" s="95" t="s">
        <v>44</v>
      </c>
      <c r="F861" s="95" t="s">
        <v>44</v>
      </c>
      <c r="G861" s="47"/>
      <c r="H861" s="129" t="s">
        <v>44</v>
      </c>
      <c r="I861" s="95" t="s">
        <v>44</v>
      </c>
      <c r="J861" s="210" t="s">
        <v>1812</v>
      </c>
      <c r="K861" s="47"/>
    </row>
    <row r="862" spans="1:28" ht="12.75" customHeight="1">
      <c r="A862" s="229" t="s">
        <v>1302</v>
      </c>
      <c r="B862" s="120" t="s">
        <v>821</v>
      </c>
      <c r="C862" s="94"/>
      <c r="D862" s="111">
        <v>0</v>
      </c>
      <c r="E862" s="95" t="s">
        <v>44</v>
      </c>
      <c r="F862" s="95" t="s">
        <v>44</v>
      </c>
      <c r="G862" s="96"/>
      <c r="H862" s="129" t="s">
        <v>44</v>
      </c>
      <c r="I862" s="95" t="s">
        <v>44</v>
      </c>
      <c r="J862" s="210" t="s">
        <v>1812</v>
      </c>
      <c r="K862" s="47"/>
    </row>
    <row r="863" spans="1:28" ht="12.75" customHeight="1">
      <c r="A863" s="229" t="s">
        <v>1302</v>
      </c>
      <c r="B863" s="127" t="s">
        <v>825</v>
      </c>
      <c r="C863" s="113"/>
      <c r="D863" s="114">
        <v>0</v>
      </c>
      <c r="E863" s="110" t="s">
        <v>44</v>
      </c>
      <c r="F863" s="110" t="s">
        <v>44</v>
      </c>
      <c r="G863" s="108"/>
      <c r="H863" s="110" t="s">
        <v>44</v>
      </c>
      <c r="I863" s="110" t="s">
        <v>44</v>
      </c>
      <c r="J863" s="210" t="s">
        <v>1812</v>
      </c>
      <c r="K863" s="108"/>
      <c r="L863" s="24"/>
      <c r="M863" s="24"/>
      <c r="N863" s="24"/>
      <c r="O863" s="24"/>
      <c r="P863" s="24"/>
      <c r="Q863" s="24"/>
      <c r="R863" s="24"/>
      <c r="S863" s="24"/>
      <c r="T863" s="24"/>
      <c r="U863" s="24"/>
      <c r="V863" s="24"/>
      <c r="W863" s="24"/>
      <c r="X863" s="24"/>
      <c r="Y863" s="24"/>
      <c r="Z863" s="24"/>
      <c r="AA863" s="24"/>
      <c r="AB863" s="24"/>
    </row>
    <row r="864" spans="1:28" ht="12.75" customHeight="1">
      <c r="A864" s="230" t="s">
        <v>1813</v>
      </c>
      <c r="B864" s="133" t="s">
        <v>771</v>
      </c>
      <c r="C864" s="133"/>
      <c r="D864" s="135">
        <v>0</v>
      </c>
      <c r="E864" s="105" t="s">
        <v>33</v>
      </c>
      <c r="F864" s="105" t="s">
        <v>33</v>
      </c>
      <c r="G864" s="106" t="s">
        <v>1814</v>
      </c>
      <c r="H864" s="105" t="s">
        <v>34</v>
      </c>
      <c r="I864" s="105" t="s">
        <v>44</v>
      </c>
      <c r="J864" s="106" t="s">
        <v>1815</v>
      </c>
      <c r="K864" s="103"/>
      <c r="L864" s="23"/>
      <c r="M864" s="23"/>
      <c r="N864" s="23"/>
      <c r="O864" s="23"/>
      <c r="P864" s="23"/>
      <c r="Q864" s="23"/>
      <c r="R864" s="23"/>
      <c r="S864" s="23"/>
      <c r="T864" s="23"/>
      <c r="U864" s="23"/>
      <c r="V864" s="23"/>
      <c r="W864" s="23"/>
      <c r="X864" s="23"/>
      <c r="Y864" s="23"/>
      <c r="Z864" s="23"/>
      <c r="AA864" s="23"/>
      <c r="AB864" s="23"/>
    </row>
    <row r="865" spans="1:28" ht="12.75" customHeight="1">
      <c r="A865" s="187" t="s">
        <v>1813</v>
      </c>
      <c r="B865" s="136" t="s">
        <v>780</v>
      </c>
      <c r="C865" s="94"/>
      <c r="D865" s="111">
        <v>0</v>
      </c>
      <c r="E865" s="95" t="s">
        <v>34</v>
      </c>
      <c r="F865" s="95" t="s">
        <v>34</v>
      </c>
      <c r="G865" s="96" t="s">
        <v>1816</v>
      </c>
      <c r="H865" s="95" t="s">
        <v>34</v>
      </c>
      <c r="I865" s="95" t="s">
        <v>44</v>
      </c>
      <c r="J865" s="96" t="s">
        <v>1815</v>
      </c>
      <c r="K865" s="47"/>
    </row>
    <row r="866" spans="1:28" ht="12.75" customHeight="1">
      <c r="A866" s="187" t="s">
        <v>1813</v>
      </c>
      <c r="B866" s="120" t="s">
        <v>2315</v>
      </c>
      <c r="C866" s="94"/>
      <c r="D866" s="111">
        <v>0</v>
      </c>
      <c r="E866" s="95" t="s">
        <v>34</v>
      </c>
      <c r="F866" s="95" t="s">
        <v>44</v>
      </c>
      <c r="G866" s="96" t="s">
        <v>1096</v>
      </c>
      <c r="H866" s="95" t="s">
        <v>34</v>
      </c>
      <c r="I866" s="95" t="s">
        <v>44</v>
      </c>
      <c r="J866" s="96" t="s">
        <v>1815</v>
      </c>
      <c r="K866" s="47"/>
    </row>
    <row r="867" spans="1:28" ht="12.75" customHeight="1">
      <c r="A867" s="187" t="s">
        <v>1813</v>
      </c>
      <c r="B867" s="120" t="s">
        <v>788</v>
      </c>
      <c r="C867" s="94"/>
      <c r="D867" s="111">
        <v>0</v>
      </c>
      <c r="E867" s="95" t="s">
        <v>34</v>
      </c>
      <c r="F867" s="95" t="s">
        <v>44</v>
      </c>
      <c r="G867" s="47" t="s">
        <v>1817</v>
      </c>
      <c r="H867" s="95" t="s">
        <v>34</v>
      </c>
      <c r="I867" s="95" t="s">
        <v>44</v>
      </c>
      <c r="J867" s="96" t="s">
        <v>1815</v>
      </c>
      <c r="K867" s="47"/>
    </row>
    <row r="868" spans="1:28" ht="12.75" customHeight="1">
      <c r="A868" s="187" t="s">
        <v>1813</v>
      </c>
      <c r="B868" s="120" t="s">
        <v>793</v>
      </c>
      <c r="C868" s="94"/>
      <c r="D868" s="111">
        <v>0</v>
      </c>
      <c r="E868" s="95" t="s">
        <v>33</v>
      </c>
      <c r="F868" s="95" t="s">
        <v>33</v>
      </c>
      <c r="G868" s="47"/>
      <c r="H868" s="95" t="s">
        <v>34</v>
      </c>
      <c r="I868" s="95" t="s">
        <v>44</v>
      </c>
      <c r="J868" s="96" t="s">
        <v>1815</v>
      </c>
      <c r="K868" s="47"/>
    </row>
    <row r="869" spans="1:28" ht="12.75" customHeight="1">
      <c r="A869" s="187" t="s">
        <v>1813</v>
      </c>
      <c r="B869" s="120" t="s">
        <v>796</v>
      </c>
      <c r="C869" s="94"/>
      <c r="D869" s="111">
        <v>0</v>
      </c>
      <c r="E869" s="95" t="s">
        <v>33</v>
      </c>
      <c r="F869" s="95" t="s">
        <v>33</v>
      </c>
      <c r="G869" s="47"/>
      <c r="H869" s="95" t="s">
        <v>34</v>
      </c>
      <c r="I869" s="95" t="s">
        <v>44</v>
      </c>
      <c r="J869" s="96" t="s">
        <v>1815</v>
      </c>
      <c r="K869" s="47"/>
    </row>
    <row r="870" spans="1:28" ht="12.75" customHeight="1">
      <c r="A870" s="187" t="s">
        <v>1813</v>
      </c>
      <c r="B870" s="120" t="s">
        <v>446</v>
      </c>
      <c r="C870" s="94"/>
      <c r="D870" s="111">
        <v>0</v>
      </c>
      <c r="E870" s="95" t="s">
        <v>33</v>
      </c>
      <c r="F870" s="95" t="s">
        <v>33</v>
      </c>
      <c r="G870" s="47"/>
      <c r="H870" s="95" t="s">
        <v>34</v>
      </c>
      <c r="I870" s="95" t="s">
        <v>44</v>
      </c>
      <c r="J870" s="96" t="s">
        <v>1815</v>
      </c>
      <c r="K870" s="47"/>
    </row>
    <row r="871" spans="1:28" ht="12.75" customHeight="1">
      <c r="A871" s="187" t="s">
        <v>1813</v>
      </c>
      <c r="B871" s="120" t="s">
        <v>162</v>
      </c>
      <c r="C871" s="94"/>
      <c r="D871" s="111">
        <v>0</v>
      </c>
      <c r="E871" s="95" t="s">
        <v>34</v>
      </c>
      <c r="F871" s="95" t="s">
        <v>34</v>
      </c>
      <c r="G871" s="47" t="s">
        <v>1818</v>
      </c>
      <c r="H871" s="95" t="s">
        <v>34</v>
      </c>
      <c r="I871" s="95" t="s">
        <v>44</v>
      </c>
      <c r="J871" s="96" t="s">
        <v>1815</v>
      </c>
      <c r="K871" s="47"/>
    </row>
    <row r="872" spans="1:28" ht="12.75" customHeight="1">
      <c r="A872" s="187" t="s">
        <v>1813</v>
      </c>
      <c r="B872" s="120" t="s">
        <v>235</v>
      </c>
      <c r="C872" s="94" t="s">
        <v>259</v>
      </c>
      <c r="D872" s="111">
        <v>1</v>
      </c>
      <c r="E872" s="95" t="s">
        <v>34</v>
      </c>
      <c r="F872" s="95" t="s">
        <v>44</v>
      </c>
      <c r="G872" s="47" t="s">
        <v>1819</v>
      </c>
      <c r="H872" s="95" t="s">
        <v>34</v>
      </c>
      <c r="I872" s="95" t="s">
        <v>44</v>
      </c>
      <c r="J872" s="96" t="s">
        <v>1815</v>
      </c>
      <c r="K872" s="47"/>
    </row>
    <row r="873" spans="1:28" ht="12.75" customHeight="1">
      <c r="A873" s="187" t="s">
        <v>1813</v>
      </c>
      <c r="B873" s="120" t="s">
        <v>374</v>
      </c>
      <c r="C873" s="94"/>
      <c r="D873" s="111">
        <v>0</v>
      </c>
      <c r="E873" s="95" t="s">
        <v>33</v>
      </c>
      <c r="F873" s="95" t="s">
        <v>33</v>
      </c>
      <c r="G873" s="47"/>
      <c r="H873" s="95" t="s">
        <v>34</v>
      </c>
      <c r="I873" s="95" t="s">
        <v>44</v>
      </c>
      <c r="J873" s="96" t="s">
        <v>1815</v>
      </c>
      <c r="K873" s="47"/>
    </row>
    <row r="874" spans="1:28" ht="12.75" customHeight="1">
      <c r="A874" s="187" t="s">
        <v>1813</v>
      </c>
      <c r="B874" s="120" t="s">
        <v>149</v>
      </c>
      <c r="C874" s="94"/>
      <c r="D874" s="111">
        <v>0</v>
      </c>
      <c r="E874" s="95" t="s">
        <v>33</v>
      </c>
      <c r="F874" s="95" t="s">
        <v>33</v>
      </c>
      <c r="G874" s="47" t="s">
        <v>1820</v>
      </c>
      <c r="H874" s="95" t="s">
        <v>34</v>
      </c>
      <c r="I874" s="95" t="s">
        <v>44</v>
      </c>
      <c r="J874" s="96" t="s">
        <v>1815</v>
      </c>
      <c r="K874" s="47"/>
    </row>
    <row r="875" spans="1:28" ht="12.75" customHeight="1">
      <c r="A875" s="187" t="s">
        <v>1813</v>
      </c>
      <c r="B875" s="120" t="s">
        <v>814</v>
      </c>
      <c r="C875" s="94"/>
      <c r="D875" s="111">
        <v>0</v>
      </c>
      <c r="E875" s="95" t="s">
        <v>34</v>
      </c>
      <c r="F875" s="95" t="s">
        <v>44</v>
      </c>
      <c r="G875" s="96" t="s">
        <v>1821</v>
      </c>
      <c r="H875" s="95" t="s">
        <v>34</v>
      </c>
      <c r="I875" s="95" t="s">
        <v>44</v>
      </c>
      <c r="J875" s="96" t="s">
        <v>1815</v>
      </c>
      <c r="K875" s="47"/>
    </row>
    <row r="876" spans="1:28" ht="12.75" customHeight="1">
      <c r="A876" s="187" t="s">
        <v>1813</v>
      </c>
      <c r="B876" s="120" t="s">
        <v>817</v>
      </c>
      <c r="C876" s="94"/>
      <c r="D876" s="111">
        <v>0</v>
      </c>
      <c r="E876" s="95" t="s">
        <v>33</v>
      </c>
      <c r="F876" s="95" t="s">
        <v>33</v>
      </c>
      <c r="G876" s="47"/>
      <c r="H876" s="95" t="s">
        <v>34</v>
      </c>
      <c r="I876" s="95" t="s">
        <v>44</v>
      </c>
      <c r="J876" s="96" t="s">
        <v>1815</v>
      </c>
      <c r="K876" s="47"/>
    </row>
    <row r="877" spans="1:28" ht="12.75" customHeight="1">
      <c r="A877" s="187" t="s">
        <v>1813</v>
      </c>
      <c r="B877" s="120" t="s">
        <v>818</v>
      </c>
      <c r="C877" s="94"/>
      <c r="D877" s="111">
        <v>0</v>
      </c>
      <c r="E877" s="95" t="s">
        <v>34</v>
      </c>
      <c r="F877" s="95" t="s">
        <v>44</v>
      </c>
      <c r="G877" s="47" t="s">
        <v>1822</v>
      </c>
      <c r="H877" s="95" t="s">
        <v>34</v>
      </c>
      <c r="I877" s="95" t="s">
        <v>44</v>
      </c>
      <c r="J877" s="96" t="s">
        <v>1815</v>
      </c>
      <c r="K877" s="47"/>
    </row>
    <row r="878" spans="1:28" ht="12.75" customHeight="1">
      <c r="A878" s="187" t="s">
        <v>1813</v>
      </c>
      <c r="B878" s="120" t="s">
        <v>821</v>
      </c>
      <c r="C878" s="94"/>
      <c r="D878" s="111">
        <v>0</v>
      </c>
      <c r="E878" s="95" t="s">
        <v>34</v>
      </c>
      <c r="F878" s="95" t="s">
        <v>44</v>
      </c>
      <c r="G878" s="96" t="s">
        <v>1816</v>
      </c>
      <c r="H878" s="95" t="s">
        <v>34</v>
      </c>
      <c r="I878" s="95" t="s">
        <v>44</v>
      </c>
      <c r="J878" s="96" t="s">
        <v>1815</v>
      </c>
      <c r="K878" s="47"/>
    </row>
    <row r="879" spans="1:28" ht="12.75" customHeight="1">
      <c r="A879" s="232" t="s">
        <v>1813</v>
      </c>
      <c r="B879" s="127" t="s">
        <v>825</v>
      </c>
      <c r="C879" s="113"/>
      <c r="D879" s="114">
        <v>0</v>
      </c>
      <c r="E879" s="110" t="s">
        <v>33</v>
      </c>
      <c r="F879" s="110" t="s">
        <v>33</v>
      </c>
      <c r="G879" s="108"/>
      <c r="H879" s="110" t="s">
        <v>34</v>
      </c>
      <c r="I879" s="110" t="s">
        <v>44</v>
      </c>
      <c r="J879" s="102" t="s">
        <v>1815</v>
      </c>
      <c r="K879" s="108"/>
      <c r="L879" s="24"/>
      <c r="M879" s="24"/>
      <c r="N879" s="24"/>
      <c r="O879" s="24"/>
      <c r="P879" s="24"/>
      <c r="Q879" s="24"/>
      <c r="R879" s="24"/>
      <c r="S879" s="24"/>
      <c r="T879" s="24"/>
      <c r="U879" s="24"/>
      <c r="V879" s="24"/>
      <c r="W879" s="24"/>
      <c r="X879" s="24"/>
      <c r="Y879" s="24"/>
      <c r="Z879" s="24"/>
      <c r="AA879" s="24"/>
      <c r="AB879" s="24"/>
    </row>
    <row r="880" spans="1:28" ht="12.75" customHeight="1">
      <c r="A880" s="242" t="s">
        <v>1312</v>
      </c>
      <c r="B880" s="120" t="s">
        <v>771</v>
      </c>
      <c r="C880" s="47"/>
      <c r="D880" s="95">
        <v>0</v>
      </c>
      <c r="E880" s="95" t="s">
        <v>34</v>
      </c>
      <c r="F880" s="95" t="s">
        <v>33</v>
      </c>
      <c r="G880" s="47" t="s">
        <v>1823</v>
      </c>
      <c r="H880" s="95" t="s">
        <v>34</v>
      </c>
      <c r="I880" s="95" t="s">
        <v>44</v>
      </c>
      <c r="J880" s="47" t="s">
        <v>1824</v>
      </c>
      <c r="K880" s="47" t="s">
        <v>1825</v>
      </c>
      <c r="L880" s="49"/>
      <c r="M880" s="49"/>
      <c r="N880" s="49"/>
      <c r="O880" s="49"/>
      <c r="P880" s="49"/>
      <c r="Q880" s="49"/>
      <c r="R880" s="49"/>
      <c r="S880" s="49"/>
      <c r="T880" s="49"/>
      <c r="U880" s="49"/>
      <c r="V880" s="49"/>
      <c r="W880" s="49"/>
      <c r="X880" s="49"/>
      <c r="Y880" s="49"/>
      <c r="Z880" s="49"/>
      <c r="AA880" s="49"/>
      <c r="AB880" s="49"/>
    </row>
    <row r="881" spans="1:28" ht="12.75" customHeight="1">
      <c r="A881" s="241" t="s">
        <v>1312</v>
      </c>
      <c r="B881" s="120" t="s">
        <v>780</v>
      </c>
      <c r="C881" s="120"/>
      <c r="D881" s="116">
        <v>0</v>
      </c>
      <c r="E881" s="116" t="s">
        <v>34</v>
      </c>
      <c r="F881" s="116" t="s">
        <v>44</v>
      </c>
      <c r="G881" s="202" t="s">
        <v>1826</v>
      </c>
      <c r="H881" s="116" t="s">
        <v>34</v>
      </c>
      <c r="I881" s="116" t="s">
        <v>44</v>
      </c>
      <c r="J881" s="120" t="s">
        <v>1824</v>
      </c>
      <c r="K881" s="120" t="s">
        <v>1825</v>
      </c>
      <c r="L881" s="120"/>
      <c r="M881" s="120"/>
      <c r="N881" s="120"/>
      <c r="O881" s="120"/>
      <c r="P881" s="120"/>
      <c r="Q881" s="120"/>
      <c r="R881" s="120"/>
      <c r="S881" s="120"/>
      <c r="T881" s="120"/>
      <c r="U881" s="120"/>
      <c r="V881" s="120"/>
      <c r="W881" s="120"/>
      <c r="X881" s="120"/>
      <c r="Y881" s="120"/>
      <c r="Z881" s="120"/>
      <c r="AA881" s="120"/>
      <c r="AB881" s="120"/>
    </row>
    <row r="882" spans="1:28" ht="12.75" customHeight="1">
      <c r="A882" s="242" t="s">
        <v>1312</v>
      </c>
      <c r="B882" s="120" t="s">
        <v>2315</v>
      </c>
      <c r="C882" s="47"/>
      <c r="D882" s="95">
        <v>0</v>
      </c>
      <c r="E882" s="95" t="s">
        <v>33</v>
      </c>
      <c r="F882" s="95" t="s">
        <v>33</v>
      </c>
      <c r="G882" s="47"/>
      <c r="H882" s="95" t="s">
        <v>34</v>
      </c>
      <c r="I882" s="95" t="s">
        <v>44</v>
      </c>
      <c r="J882" s="47" t="s">
        <v>1824</v>
      </c>
      <c r="K882" s="47" t="s">
        <v>1825</v>
      </c>
      <c r="L882" s="49"/>
      <c r="M882" s="49"/>
      <c r="N882" s="49"/>
      <c r="O882" s="49"/>
      <c r="P882" s="49"/>
      <c r="Q882" s="49"/>
      <c r="R882" s="49"/>
      <c r="S882" s="49"/>
      <c r="T882" s="49"/>
      <c r="U882" s="49"/>
      <c r="V882" s="49"/>
      <c r="W882" s="49"/>
      <c r="X882" s="49"/>
      <c r="Y882" s="49"/>
      <c r="Z882" s="49"/>
      <c r="AA882" s="49"/>
      <c r="AB882" s="49"/>
    </row>
    <row r="883" spans="1:28" ht="12.75" customHeight="1">
      <c r="A883" s="242" t="s">
        <v>1312</v>
      </c>
      <c r="B883" s="120" t="s">
        <v>788</v>
      </c>
      <c r="C883" s="47"/>
      <c r="D883" s="95">
        <v>0</v>
      </c>
      <c r="E883" s="95" t="s">
        <v>33</v>
      </c>
      <c r="F883" s="95" t="s">
        <v>33</v>
      </c>
      <c r="G883" s="47"/>
      <c r="H883" s="95" t="s">
        <v>34</v>
      </c>
      <c r="I883" s="95" t="s">
        <v>44</v>
      </c>
      <c r="J883" s="47" t="s">
        <v>1824</v>
      </c>
      <c r="K883" s="47" t="s">
        <v>1825</v>
      </c>
      <c r="L883" s="49"/>
      <c r="M883" s="49"/>
      <c r="N883" s="49"/>
      <c r="O883" s="49"/>
      <c r="P883" s="49"/>
      <c r="Q883" s="49"/>
      <c r="R883" s="49"/>
      <c r="S883" s="49"/>
      <c r="T883" s="49"/>
      <c r="U883" s="49"/>
      <c r="V883" s="49"/>
      <c r="W883" s="49"/>
      <c r="X883" s="49"/>
      <c r="Y883" s="49"/>
      <c r="Z883" s="49"/>
      <c r="AA883" s="49"/>
      <c r="AB883" s="49"/>
    </row>
    <row r="884" spans="1:28" ht="12.75" customHeight="1">
      <c r="A884" s="242" t="s">
        <v>1312</v>
      </c>
      <c r="B884" s="120" t="s">
        <v>793</v>
      </c>
      <c r="C884" s="47"/>
      <c r="D884" s="95">
        <v>0</v>
      </c>
      <c r="E884" s="95" t="s">
        <v>33</v>
      </c>
      <c r="F884" s="95" t="s">
        <v>33</v>
      </c>
      <c r="G884" s="47"/>
      <c r="H884" s="95" t="s">
        <v>34</v>
      </c>
      <c r="I884" s="95" t="s">
        <v>44</v>
      </c>
      <c r="J884" s="47" t="s">
        <v>1824</v>
      </c>
      <c r="K884" s="47" t="s">
        <v>1825</v>
      </c>
      <c r="L884" s="49"/>
      <c r="M884" s="49"/>
      <c r="N884" s="49"/>
      <c r="O884" s="49"/>
      <c r="P884" s="49"/>
      <c r="Q884" s="49"/>
      <c r="R884" s="49"/>
      <c r="S884" s="49"/>
      <c r="T884" s="49"/>
      <c r="U884" s="49"/>
      <c r="V884" s="49"/>
      <c r="W884" s="49"/>
      <c r="X884" s="49"/>
      <c r="Y884" s="49"/>
      <c r="Z884" s="49"/>
      <c r="AA884" s="49"/>
      <c r="AB884" s="49"/>
    </row>
    <row r="885" spans="1:28" ht="12.75" customHeight="1">
      <c r="A885" s="242" t="s">
        <v>1312</v>
      </c>
      <c r="B885" s="120" t="s">
        <v>796</v>
      </c>
      <c r="C885" s="47"/>
      <c r="D885" s="95">
        <v>0</v>
      </c>
      <c r="E885" s="95" t="s">
        <v>33</v>
      </c>
      <c r="F885" s="95" t="s">
        <v>33</v>
      </c>
      <c r="G885" s="47"/>
      <c r="H885" s="95" t="s">
        <v>34</v>
      </c>
      <c r="I885" s="95" t="s">
        <v>44</v>
      </c>
      <c r="J885" s="47" t="s">
        <v>1824</v>
      </c>
      <c r="K885" s="47" t="s">
        <v>1825</v>
      </c>
      <c r="L885" s="49"/>
      <c r="M885" s="49"/>
      <c r="N885" s="49"/>
      <c r="O885" s="49"/>
      <c r="P885" s="49"/>
      <c r="Q885" s="49"/>
      <c r="R885" s="49"/>
      <c r="S885" s="49"/>
      <c r="T885" s="49"/>
      <c r="U885" s="49"/>
      <c r="V885" s="49"/>
      <c r="W885" s="49"/>
      <c r="X885" s="49"/>
      <c r="Y885" s="49"/>
      <c r="Z885" s="49"/>
      <c r="AA885" s="49"/>
      <c r="AB885" s="49"/>
    </row>
    <row r="886" spans="1:28" ht="12.75" customHeight="1">
      <c r="A886" s="242" t="s">
        <v>1312</v>
      </c>
      <c r="B886" s="120" t="s">
        <v>446</v>
      </c>
      <c r="C886" s="47"/>
      <c r="D886" s="95">
        <v>0</v>
      </c>
      <c r="E886" s="95" t="s">
        <v>33</v>
      </c>
      <c r="F886" s="95" t="s">
        <v>33</v>
      </c>
      <c r="G886" s="47"/>
      <c r="H886" s="95" t="s">
        <v>34</v>
      </c>
      <c r="I886" s="95" t="s">
        <v>44</v>
      </c>
      <c r="J886" s="47" t="s">
        <v>1824</v>
      </c>
      <c r="K886" s="47" t="s">
        <v>1825</v>
      </c>
      <c r="L886" s="49"/>
      <c r="M886" s="49"/>
      <c r="N886" s="49"/>
      <c r="O886" s="49"/>
      <c r="P886" s="49"/>
      <c r="Q886" s="49"/>
      <c r="R886" s="49"/>
      <c r="S886" s="49"/>
      <c r="T886" s="49"/>
      <c r="U886" s="49"/>
      <c r="V886" s="49"/>
      <c r="W886" s="49"/>
      <c r="X886" s="49"/>
      <c r="Y886" s="49"/>
      <c r="Z886" s="49"/>
      <c r="AA886" s="49"/>
      <c r="AB886" s="49"/>
    </row>
    <row r="887" spans="1:28" ht="12.75" customHeight="1">
      <c r="A887" s="242" t="s">
        <v>1312</v>
      </c>
      <c r="B887" s="120" t="s">
        <v>162</v>
      </c>
      <c r="C887" s="47"/>
      <c r="D887" s="95">
        <v>0</v>
      </c>
      <c r="E887" s="95" t="s">
        <v>33</v>
      </c>
      <c r="F887" s="95" t="s">
        <v>33</v>
      </c>
      <c r="G887" s="47"/>
      <c r="H887" s="95" t="s">
        <v>34</v>
      </c>
      <c r="I887" s="95" t="s">
        <v>44</v>
      </c>
      <c r="J887" s="47" t="s">
        <v>1824</v>
      </c>
      <c r="K887" s="47" t="s">
        <v>1825</v>
      </c>
      <c r="L887" s="49"/>
      <c r="M887" s="49"/>
      <c r="N887" s="49"/>
      <c r="O887" s="49"/>
      <c r="P887" s="49"/>
      <c r="Q887" s="49"/>
      <c r="R887" s="49"/>
      <c r="S887" s="49"/>
      <c r="T887" s="49"/>
      <c r="U887" s="49"/>
      <c r="V887" s="49"/>
      <c r="W887" s="49"/>
      <c r="X887" s="49"/>
      <c r="Y887" s="49"/>
      <c r="Z887" s="49"/>
      <c r="AA887" s="49"/>
      <c r="AB887" s="49"/>
    </row>
    <row r="888" spans="1:28" ht="12.75" customHeight="1">
      <c r="A888" s="242" t="s">
        <v>1312</v>
      </c>
      <c r="B888" s="120" t="s">
        <v>235</v>
      </c>
      <c r="C888" s="47"/>
      <c r="D888" s="95">
        <v>0</v>
      </c>
      <c r="E888" s="95" t="s">
        <v>34</v>
      </c>
      <c r="F888" s="95" t="s">
        <v>33</v>
      </c>
      <c r="G888" s="47" t="s">
        <v>1823</v>
      </c>
      <c r="H888" s="95" t="s">
        <v>34</v>
      </c>
      <c r="I888" s="95" t="s">
        <v>44</v>
      </c>
      <c r="J888" s="47" t="s">
        <v>1824</v>
      </c>
      <c r="K888" s="47" t="s">
        <v>1825</v>
      </c>
      <c r="L888" s="49"/>
      <c r="M888" s="49"/>
      <c r="N888" s="49"/>
      <c r="O888" s="49"/>
      <c r="P888" s="49"/>
      <c r="Q888" s="49"/>
      <c r="R888" s="49"/>
      <c r="S888" s="49"/>
      <c r="T888" s="49"/>
      <c r="U888" s="49"/>
      <c r="V888" s="49"/>
      <c r="W888" s="49"/>
      <c r="X888" s="49"/>
      <c r="Y888" s="49"/>
      <c r="Z888" s="49"/>
      <c r="AA888" s="49"/>
      <c r="AB888" s="49"/>
    </row>
    <row r="889" spans="1:28" ht="12.75" customHeight="1">
      <c r="A889" s="242" t="s">
        <v>1312</v>
      </c>
      <c r="B889" s="120" t="s">
        <v>374</v>
      </c>
      <c r="C889" s="47"/>
      <c r="D889" s="95">
        <v>0</v>
      </c>
      <c r="E889" s="95" t="s">
        <v>33</v>
      </c>
      <c r="F889" s="95" t="s">
        <v>33</v>
      </c>
      <c r="G889" s="47"/>
      <c r="H889" s="95" t="s">
        <v>34</v>
      </c>
      <c r="I889" s="95" t="s">
        <v>44</v>
      </c>
      <c r="J889" s="47" t="s">
        <v>1824</v>
      </c>
      <c r="K889" s="47" t="s">
        <v>1825</v>
      </c>
      <c r="L889" s="49"/>
      <c r="M889" s="49"/>
      <c r="N889" s="49"/>
      <c r="O889" s="49"/>
      <c r="P889" s="49"/>
      <c r="Q889" s="49"/>
      <c r="R889" s="49"/>
      <c r="S889" s="49"/>
      <c r="T889" s="49"/>
      <c r="U889" s="49"/>
      <c r="V889" s="49"/>
      <c r="W889" s="49"/>
      <c r="X889" s="49"/>
      <c r="Y889" s="49"/>
      <c r="Z889" s="49"/>
      <c r="AA889" s="49"/>
      <c r="AB889" s="49"/>
    </row>
    <row r="890" spans="1:28" ht="12.75" customHeight="1">
      <c r="A890" s="242" t="s">
        <v>1312</v>
      </c>
      <c r="B890" s="120" t="s">
        <v>149</v>
      </c>
      <c r="C890" s="47"/>
      <c r="D890" s="95">
        <v>0</v>
      </c>
      <c r="E890" s="95" t="s">
        <v>33</v>
      </c>
      <c r="F890" s="95" t="s">
        <v>33</v>
      </c>
      <c r="G890" s="47"/>
      <c r="H890" s="95" t="s">
        <v>34</v>
      </c>
      <c r="I890" s="95" t="s">
        <v>44</v>
      </c>
      <c r="J890" s="47" t="s">
        <v>1824</v>
      </c>
      <c r="K890" s="47" t="s">
        <v>1825</v>
      </c>
      <c r="L890" s="49"/>
      <c r="M890" s="49"/>
      <c r="N890" s="49"/>
      <c r="O890" s="49"/>
      <c r="P890" s="49"/>
      <c r="Q890" s="49"/>
      <c r="R890" s="49"/>
      <c r="S890" s="49"/>
      <c r="T890" s="49"/>
      <c r="U890" s="49"/>
      <c r="V890" s="49"/>
      <c r="W890" s="49"/>
      <c r="X890" s="49"/>
      <c r="Y890" s="49"/>
      <c r="Z890" s="49"/>
      <c r="AA890" s="49"/>
      <c r="AB890" s="49"/>
    </row>
    <row r="891" spans="1:28" ht="12.75" customHeight="1">
      <c r="A891" s="242" t="s">
        <v>1312</v>
      </c>
      <c r="B891" s="120" t="s">
        <v>814</v>
      </c>
      <c r="C891" s="47"/>
      <c r="D891" s="95">
        <v>0</v>
      </c>
      <c r="E891" s="95" t="s">
        <v>33</v>
      </c>
      <c r="F891" s="95" t="s">
        <v>33</v>
      </c>
      <c r="G891" s="47"/>
      <c r="H891" s="95" t="s">
        <v>34</v>
      </c>
      <c r="I891" s="95" t="s">
        <v>44</v>
      </c>
      <c r="J891" s="47" t="s">
        <v>1824</v>
      </c>
      <c r="K891" s="47" t="s">
        <v>1825</v>
      </c>
      <c r="L891" s="49"/>
      <c r="M891" s="49"/>
      <c r="N891" s="49"/>
      <c r="O891" s="49"/>
      <c r="P891" s="49"/>
      <c r="Q891" s="49"/>
      <c r="R891" s="49"/>
      <c r="S891" s="49"/>
      <c r="T891" s="49"/>
      <c r="U891" s="49"/>
      <c r="V891" s="49"/>
      <c r="W891" s="49"/>
      <c r="X891" s="49"/>
      <c r="Y891" s="49"/>
      <c r="Z891" s="49"/>
      <c r="AA891" s="49"/>
      <c r="AB891" s="49"/>
    </row>
    <row r="892" spans="1:28" ht="12.75" customHeight="1">
      <c r="A892" s="242" t="s">
        <v>1312</v>
      </c>
      <c r="B892" s="120" t="s">
        <v>817</v>
      </c>
      <c r="C892" s="47"/>
      <c r="D892" s="95">
        <v>0</v>
      </c>
      <c r="E892" s="95" t="s">
        <v>33</v>
      </c>
      <c r="F892" s="95" t="s">
        <v>33</v>
      </c>
      <c r="G892" s="47"/>
      <c r="H892" s="95" t="s">
        <v>34</v>
      </c>
      <c r="I892" s="95" t="s">
        <v>44</v>
      </c>
      <c r="J892" s="47" t="s">
        <v>1824</v>
      </c>
      <c r="K892" s="47" t="s">
        <v>1825</v>
      </c>
      <c r="L892" s="49"/>
      <c r="M892" s="49"/>
      <c r="N892" s="49"/>
      <c r="O892" s="49"/>
      <c r="P892" s="49"/>
      <c r="Q892" s="49"/>
      <c r="R892" s="49"/>
      <c r="S892" s="49"/>
      <c r="T892" s="49"/>
      <c r="U892" s="49"/>
      <c r="V892" s="49"/>
      <c r="W892" s="49"/>
      <c r="X892" s="49"/>
      <c r="Y892" s="49"/>
      <c r="Z892" s="49"/>
      <c r="AA892" s="49"/>
      <c r="AB892" s="49"/>
    </row>
    <row r="893" spans="1:28" ht="12.75" customHeight="1">
      <c r="A893" s="242" t="s">
        <v>1312</v>
      </c>
      <c r="B893" s="120" t="s">
        <v>818</v>
      </c>
      <c r="C893" s="47"/>
      <c r="D893" s="95">
        <v>0</v>
      </c>
      <c r="E893" s="95" t="s">
        <v>33</v>
      </c>
      <c r="F893" s="95" t="s">
        <v>33</v>
      </c>
      <c r="G893" s="47"/>
      <c r="H893" s="95" t="s">
        <v>34</v>
      </c>
      <c r="I893" s="95" t="s">
        <v>44</v>
      </c>
      <c r="J893" s="47" t="s">
        <v>1824</v>
      </c>
      <c r="K893" s="47" t="s">
        <v>1825</v>
      </c>
      <c r="L893" s="49"/>
      <c r="M893" s="49"/>
      <c r="N893" s="49"/>
      <c r="O893" s="49"/>
      <c r="P893" s="49"/>
      <c r="Q893" s="49"/>
      <c r="R893" s="49"/>
      <c r="S893" s="49"/>
      <c r="T893" s="49"/>
      <c r="U893" s="49"/>
      <c r="V893" s="49"/>
      <c r="W893" s="49"/>
      <c r="X893" s="49"/>
      <c r="Y893" s="49"/>
      <c r="Z893" s="49"/>
      <c r="AA893" s="49"/>
      <c r="AB893" s="49"/>
    </row>
    <row r="894" spans="1:28" ht="12.75" customHeight="1">
      <c r="A894" s="242" t="s">
        <v>1312</v>
      </c>
      <c r="B894" s="120" t="s">
        <v>821</v>
      </c>
      <c r="C894" s="47"/>
      <c r="D894" s="95">
        <v>0</v>
      </c>
      <c r="E894" s="95" t="s">
        <v>34</v>
      </c>
      <c r="F894" s="95" t="s">
        <v>34</v>
      </c>
      <c r="G894" s="47" t="s">
        <v>1827</v>
      </c>
      <c r="H894" s="95" t="s">
        <v>34</v>
      </c>
      <c r="I894" s="95" t="s">
        <v>44</v>
      </c>
      <c r="J894" s="47" t="s">
        <v>1824</v>
      </c>
      <c r="K894" s="47" t="s">
        <v>1825</v>
      </c>
      <c r="L894" s="49"/>
      <c r="M894" s="49"/>
      <c r="N894" s="49"/>
      <c r="O894" s="49"/>
      <c r="P894" s="49"/>
      <c r="Q894" s="49"/>
      <c r="R894" s="49"/>
      <c r="S894" s="49"/>
      <c r="T894" s="49"/>
      <c r="U894" s="49"/>
      <c r="V894" s="49"/>
      <c r="W894" s="49"/>
      <c r="X894" s="49"/>
      <c r="Y894" s="49"/>
      <c r="Z894" s="49"/>
      <c r="AA894" s="49"/>
      <c r="AB894" s="49"/>
    </row>
    <row r="895" spans="1:28" ht="12.75" customHeight="1">
      <c r="A895" s="244" t="s">
        <v>1312</v>
      </c>
      <c r="B895" s="127" t="s">
        <v>825</v>
      </c>
      <c r="C895" s="108"/>
      <c r="D895" s="110">
        <v>0</v>
      </c>
      <c r="E895" s="110" t="s">
        <v>33</v>
      </c>
      <c r="F895" s="110" t="s">
        <v>33</v>
      </c>
      <c r="G895" s="108"/>
      <c r="H895" s="110" t="s">
        <v>34</v>
      </c>
      <c r="I895" s="110" t="s">
        <v>44</v>
      </c>
      <c r="J895" s="108" t="s">
        <v>1824</v>
      </c>
      <c r="K895" s="47" t="s">
        <v>1825</v>
      </c>
      <c r="L895" s="109"/>
      <c r="M895" s="109"/>
      <c r="N895" s="109"/>
      <c r="O895" s="109"/>
      <c r="P895" s="109"/>
      <c r="Q895" s="109"/>
      <c r="R895" s="109"/>
      <c r="S895" s="109"/>
      <c r="T895" s="109"/>
      <c r="U895" s="109"/>
      <c r="V895" s="109"/>
      <c r="W895" s="109"/>
      <c r="X895" s="109"/>
      <c r="Y895" s="109"/>
      <c r="Z895" s="109"/>
      <c r="AA895" s="109"/>
      <c r="AB895" s="109"/>
    </row>
    <row r="896" spans="1:28" ht="12.75" customHeight="1">
      <c r="A896" s="242" t="s">
        <v>1313</v>
      </c>
      <c r="B896" s="120" t="s">
        <v>771</v>
      </c>
      <c r="C896" s="103"/>
      <c r="D896" s="105">
        <v>0</v>
      </c>
      <c r="E896" s="105" t="s">
        <v>33</v>
      </c>
      <c r="F896" s="105" t="s">
        <v>33</v>
      </c>
      <c r="G896" s="103"/>
      <c r="H896" s="105" t="s">
        <v>34</v>
      </c>
      <c r="I896" s="105" t="s">
        <v>44</v>
      </c>
      <c r="J896" s="106" t="s">
        <v>1828</v>
      </c>
      <c r="K896" s="103"/>
      <c r="L896" s="23"/>
      <c r="M896" s="23"/>
      <c r="N896" s="23"/>
      <c r="O896" s="23"/>
      <c r="P896" s="23"/>
      <c r="Q896" s="23"/>
      <c r="R896" s="23"/>
      <c r="S896" s="23"/>
      <c r="T896" s="23"/>
      <c r="U896" s="23"/>
      <c r="V896" s="23"/>
      <c r="W896" s="23"/>
      <c r="X896" s="23"/>
      <c r="Y896" s="23"/>
      <c r="Z896" s="23"/>
      <c r="AA896" s="23"/>
      <c r="AB896" s="23"/>
    </row>
    <row r="897" spans="1:28" ht="12.75" customHeight="1">
      <c r="A897" s="241" t="s">
        <v>1313</v>
      </c>
      <c r="B897" s="120" t="s">
        <v>780</v>
      </c>
      <c r="C897" s="120"/>
      <c r="D897" s="116">
        <v>0</v>
      </c>
      <c r="E897" s="116" t="s">
        <v>33</v>
      </c>
      <c r="F897" s="116" t="s">
        <v>33</v>
      </c>
      <c r="G897" s="120"/>
      <c r="H897" s="116" t="s">
        <v>34</v>
      </c>
      <c r="I897" s="116" t="s">
        <v>44</v>
      </c>
      <c r="J897" s="123" t="s">
        <v>1828</v>
      </c>
      <c r="K897" s="120"/>
      <c r="L897" s="17"/>
      <c r="M897" s="17"/>
      <c r="N897" s="17"/>
      <c r="O897" s="17"/>
      <c r="P897" s="17"/>
      <c r="Q897" s="17"/>
      <c r="R897" s="17"/>
      <c r="S897" s="17"/>
      <c r="T897" s="17"/>
      <c r="U897" s="17"/>
      <c r="V897" s="17"/>
      <c r="W897" s="17"/>
      <c r="X897" s="17"/>
      <c r="Y897" s="17"/>
      <c r="Z897" s="17"/>
      <c r="AA897" s="17"/>
      <c r="AB897" s="17"/>
    </row>
    <row r="898" spans="1:28" ht="12.75" customHeight="1">
      <c r="A898" s="242" t="s">
        <v>1313</v>
      </c>
      <c r="B898" s="120" t="s">
        <v>2315</v>
      </c>
      <c r="C898" s="47"/>
      <c r="D898" s="95">
        <v>0</v>
      </c>
      <c r="E898" s="95" t="s">
        <v>34</v>
      </c>
      <c r="F898" s="95" t="s">
        <v>33</v>
      </c>
      <c r="G898" s="47" t="s">
        <v>1829</v>
      </c>
      <c r="H898" s="95" t="s">
        <v>34</v>
      </c>
      <c r="I898" s="95" t="s">
        <v>44</v>
      </c>
      <c r="J898" s="96" t="s">
        <v>1828</v>
      </c>
      <c r="K898" s="47"/>
    </row>
    <row r="899" spans="1:28" ht="12.75" customHeight="1">
      <c r="A899" s="242" t="s">
        <v>1313</v>
      </c>
      <c r="B899" s="120" t="s">
        <v>788</v>
      </c>
      <c r="C899" s="47"/>
      <c r="D899" s="95">
        <v>0</v>
      </c>
      <c r="E899" s="95" t="s">
        <v>34</v>
      </c>
      <c r="F899" s="95" t="s">
        <v>34</v>
      </c>
      <c r="G899" s="47" t="s">
        <v>1830</v>
      </c>
      <c r="H899" s="95" t="s">
        <v>34</v>
      </c>
      <c r="I899" s="95" t="s">
        <v>44</v>
      </c>
      <c r="J899" s="96" t="s">
        <v>1828</v>
      </c>
      <c r="K899" s="47"/>
    </row>
    <row r="900" spans="1:28" ht="12.75" customHeight="1">
      <c r="A900" s="242" t="s">
        <v>1313</v>
      </c>
      <c r="B900" s="120" t="s">
        <v>793</v>
      </c>
      <c r="C900" s="47"/>
      <c r="D900" s="95">
        <v>0</v>
      </c>
      <c r="E900" s="95" t="s">
        <v>33</v>
      </c>
      <c r="F900" s="95" t="s">
        <v>33</v>
      </c>
      <c r="G900" s="47"/>
      <c r="H900" s="95" t="s">
        <v>34</v>
      </c>
      <c r="I900" s="95" t="s">
        <v>44</v>
      </c>
      <c r="J900" s="96" t="s">
        <v>1828</v>
      </c>
      <c r="K900" s="47"/>
    </row>
    <row r="901" spans="1:28" ht="12.75" customHeight="1">
      <c r="A901" s="242" t="s">
        <v>1313</v>
      </c>
      <c r="B901" s="120" t="s">
        <v>796</v>
      </c>
      <c r="C901" s="47" t="s">
        <v>1831</v>
      </c>
      <c r="D901" s="95">
        <v>1</v>
      </c>
      <c r="E901" s="95" t="s">
        <v>34</v>
      </c>
      <c r="F901" s="95" t="s">
        <v>34</v>
      </c>
      <c r="G901" s="96" t="s">
        <v>1832</v>
      </c>
      <c r="H901" s="95" t="s">
        <v>34</v>
      </c>
      <c r="I901" s="95" t="s">
        <v>44</v>
      </c>
      <c r="J901" s="96" t="s">
        <v>1828</v>
      </c>
      <c r="K901" s="47"/>
    </row>
    <row r="902" spans="1:28" ht="12.75" customHeight="1">
      <c r="A902" s="242" t="s">
        <v>1313</v>
      </c>
      <c r="B902" s="120" t="s">
        <v>446</v>
      </c>
      <c r="C902" s="47"/>
      <c r="D902" s="95">
        <v>0</v>
      </c>
      <c r="E902" s="95" t="s">
        <v>33</v>
      </c>
      <c r="F902" s="95" t="s">
        <v>33</v>
      </c>
      <c r="G902" s="47"/>
      <c r="H902" s="95" t="s">
        <v>34</v>
      </c>
      <c r="I902" s="95" t="s">
        <v>44</v>
      </c>
      <c r="J902" s="96" t="s">
        <v>1828</v>
      </c>
      <c r="K902" s="47"/>
    </row>
    <row r="903" spans="1:28" ht="12.75" customHeight="1">
      <c r="A903" s="242" t="s">
        <v>1313</v>
      </c>
      <c r="B903" s="120" t="s">
        <v>162</v>
      </c>
      <c r="C903" s="47"/>
      <c r="D903" s="95">
        <v>0</v>
      </c>
      <c r="E903" s="95" t="s">
        <v>34</v>
      </c>
      <c r="F903" s="95" t="s">
        <v>34</v>
      </c>
      <c r="G903" s="50" t="s">
        <v>1833</v>
      </c>
      <c r="H903" s="95" t="s">
        <v>34</v>
      </c>
      <c r="I903" s="95" t="s">
        <v>44</v>
      </c>
      <c r="J903" s="96" t="s">
        <v>1828</v>
      </c>
      <c r="K903" s="47"/>
    </row>
    <row r="904" spans="1:28" ht="12.75" customHeight="1">
      <c r="A904" s="242" t="s">
        <v>1313</v>
      </c>
      <c r="B904" s="120" t="s">
        <v>235</v>
      </c>
      <c r="C904" s="47"/>
      <c r="D904" s="95">
        <v>0</v>
      </c>
      <c r="E904" s="95" t="s">
        <v>34</v>
      </c>
      <c r="F904" s="95" t="s">
        <v>34</v>
      </c>
      <c r="G904" s="47" t="s">
        <v>1834</v>
      </c>
      <c r="H904" s="95" t="s">
        <v>34</v>
      </c>
      <c r="I904" s="95" t="s">
        <v>44</v>
      </c>
      <c r="J904" s="96" t="s">
        <v>1828</v>
      </c>
      <c r="K904" s="47"/>
    </row>
    <row r="905" spans="1:28" ht="12.75" customHeight="1">
      <c r="A905" s="242" t="s">
        <v>1313</v>
      </c>
      <c r="B905" s="120" t="s">
        <v>374</v>
      </c>
      <c r="C905" s="47"/>
      <c r="D905" s="95">
        <v>0</v>
      </c>
      <c r="E905" s="95" t="s">
        <v>34</v>
      </c>
      <c r="F905" s="95" t="s">
        <v>34</v>
      </c>
      <c r="G905" s="96" t="s">
        <v>1835</v>
      </c>
      <c r="H905" s="95" t="s">
        <v>34</v>
      </c>
      <c r="I905" s="95" t="s">
        <v>44</v>
      </c>
      <c r="J905" s="96" t="s">
        <v>1828</v>
      </c>
      <c r="K905" s="47"/>
    </row>
    <row r="906" spans="1:28" ht="12.75" customHeight="1">
      <c r="A906" s="242" t="s">
        <v>1313</v>
      </c>
      <c r="B906" s="120" t="s">
        <v>149</v>
      </c>
      <c r="C906" s="47"/>
      <c r="D906" s="95">
        <v>0</v>
      </c>
      <c r="E906" s="95" t="s">
        <v>34</v>
      </c>
      <c r="F906" s="95" t="s">
        <v>34</v>
      </c>
      <c r="G906" s="47" t="s">
        <v>1836</v>
      </c>
      <c r="H906" s="95" t="s">
        <v>34</v>
      </c>
      <c r="I906" s="95" t="s">
        <v>44</v>
      </c>
      <c r="J906" s="96" t="s">
        <v>1828</v>
      </c>
      <c r="K906" s="47"/>
    </row>
    <row r="907" spans="1:28" ht="12.75" customHeight="1">
      <c r="A907" s="242" t="s">
        <v>1313</v>
      </c>
      <c r="B907" s="120" t="s">
        <v>814</v>
      </c>
      <c r="C907" s="47"/>
      <c r="D907" s="95">
        <v>0</v>
      </c>
      <c r="E907" s="95" t="s">
        <v>33</v>
      </c>
      <c r="F907" s="95" t="s">
        <v>33</v>
      </c>
      <c r="G907" s="47"/>
      <c r="H907" s="95" t="s">
        <v>34</v>
      </c>
      <c r="I907" s="95" t="s">
        <v>44</v>
      </c>
      <c r="J907" s="96" t="s">
        <v>1828</v>
      </c>
      <c r="K907" s="47"/>
    </row>
    <row r="908" spans="1:28" ht="12.75" customHeight="1">
      <c r="A908" s="242" t="s">
        <v>1313</v>
      </c>
      <c r="B908" s="120" t="s">
        <v>817</v>
      </c>
      <c r="C908" s="47"/>
      <c r="D908" s="95">
        <v>0</v>
      </c>
      <c r="E908" s="95" t="s">
        <v>34</v>
      </c>
      <c r="F908" s="95" t="s">
        <v>33</v>
      </c>
      <c r="G908" s="47" t="s">
        <v>1837</v>
      </c>
      <c r="H908" s="95" t="s">
        <v>34</v>
      </c>
      <c r="I908" s="95" t="s">
        <v>44</v>
      </c>
      <c r="J908" s="96" t="s">
        <v>1828</v>
      </c>
      <c r="K908" s="47"/>
    </row>
    <row r="909" spans="1:28" ht="12.75" customHeight="1">
      <c r="A909" s="242" t="s">
        <v>1313</v>
      </c>
      <c r="B909" s="120" t="s">
        <v>818</v>
      </c>
      <c r="C909" s="47"/>
      <c r="D909" s="95">
        <v>0</v>
      </c>
      <c r="E909" s="95" t="s">
        <v>34</v>
      </c>
      <c r="F909" s="95" t="s">
        <v>34</v>
      </c>
      <c r="G909" s="47" t="s">
        <v>1838</v>
      </c>
      <c r="H909" s="95" t="s">
        <v>34</v>
      </c>
      <c r="I909" s="95" t="s">
        <v>44</v>
      </c>
      <c r="J909" s="96" t="s">
        <v>1828</v>
      </c>
      <c r="K909" s="47"/>
    </row>
    <row r="910" spans="1:28" ht="12.75" customHeight="1">
      <c r="A910" s="242" t="s">
        <v>1313</v>
      </c>
      <c r="B910" s="120" t="s">
        <v>821</v>
      </c>
      <c r="C910" s="47"/>
      <c r="D910" s="95">
        <v>0</v>
      </c>
      <c r="E910" s="95" t="s">
        <v>34</v>
      </c>
      <c r="F910" s="95" t="s">
        <v>34</v>
      </c>
      <c r="G910" s="47" t="s">
        <v>1839</v>
      </c>
      <c r="H910" s="95" t="s">
        <v>34</v>
      </c>
      <c r="I910" s="95" t="s">
        <v>44</v>
      </c>
      <c r="J910" s="96" t="s">
        <v>1828</v>
      </c>
      <c r="K910" s="47"/>
    </row>
    <row r="911" spans="1:28" ht="12.75" customHeight="1">
      <c r="A911" s="243" t="s">
        <v>1313</v>
      </c>
      <c r="B911" s="120" t="s">
        <v>825</v>
      </c>
      <c r="C911" s="47"/>
      <c r="D911" s="95">
        <v>0</v>
      </c>
      <c r="E911" s="95" t="s">
        <v>33</v>
      </c>
      <c r="F911" s="95" t="s">
        <v>33</v>
      </c>
      <c r="G911" s="47"/>
      <c r="H911" s="95" t="s">
        <v>34</v>
      </c>
      <c r="I911" s="95" t="s">
        <v>44</v>
      </c>
      <c r="J911" s="96" t="s">
        <v>1828</v>
      </c>
      <c r="K911" s="47"/>
    </row>
    <row r="912" spans="1:28" ht="12.75" customHeight="1">
      <c r="A912" s="231" t="s">
        <v>2339</v>
      </c>
      <c r="B912" s="218" t="s">
        <v>771</v>
      </c>
      <c r="C912" s="219"/>
      <c r="D912" s="220">
        <v>0</v>
      </c>
      <c r="E912" s="220" t="s">
        <v>33</v>
      </c>
      <c r="F912" s="220" t="s">
        <v>33</v>
      </c>
      <c r="G912" s="221"/>
      <c r="H912" s="220" t="s">
        <v>34</v>
      </c>
      <c r="I912" s="220" t="s">
        <v>34</v>
      </c>
      <c r="J912" s="210" t="s">
        <v>1841</v>
      </c>
      <c r="K912" s="222"/>
      <c r="L912" s="223"/>
      <c r="M912" s="223"/>
      <c r="N912" s="223"/>
      <c r="O912" s="223"/>
      <c r="P912" s="223"/>
      <c r="Q912" s="223"/>
      <c r="R912" s="223"/>
      <c r="S912" s="223"/>
      <c r="T912" s="223"/>
      <c r="U912" s="223"/>
      <c r="V912" s="223"/>
      <c r="W912" s="223"/>
      <c r="X912" s="223"/>
      <c r="Y912" s="223"/>
      <c r="Z912" s="223"/>
      <c r="AA912" s="223"/>
      <c r="AB912" s="223"/>
    </row>
    <row r="913" spans="1:28" ht="12.75" customHeight="1">
      <c r="A913" s="231" t="s">
        <v>2339</v>
      </c>
      <c r="B913" s="144" t="s">
        <v>780</v>
      </c>
      <c r="C913" s="131"/>
      <c r="D913" s="129">
        <v>0</v>
      </c>
      <c r="E913" s="129" t="s">
        <v>33</v>
      </c>
      <c r="F913" s="129" t="s">
        <v>33</v>
      </c>
      <c r="G913" s="210"/>
      <c r="H913" s="129" t="s">
        <v>34</v>
      </c>
      <c r="I913" s="129" t="s">
        <v>34</v>
      </c>
      <c r="J913" s="210" t="s">
        <v>1841</v>
      </c>
      <c r="K913" s="128"/>
      <c r="L913" s="41"/>
      <c r="M913" s="41"/>
      <c r="N913" s="41"/>
      <c r="O913" s="41"/>
      <c r="P913" s="41"/>
      <c r="Q913" s="41"/>
      <c r="R913" s="41"/>
      <c r="S913" s="41"/>
      <c r="T913" s="41"/>
      <c r="U913" s="41"/>
      <c r="V913" s="41"/>
      <c r="W913" s="41"/>
      <c r="X913" s="41"/>
      <c r="Y913" s="41"/>
      <c r="Z913" s="41"/>
      <c r="AA913" s="41"/>
      <c r="AB913" s="41"/>
    </row>
    <row r="914" spans="1:28" ht="12.75" customHeight="1">
      <c r="A914" s="231" t="s">
        <v>2339</v>
      </c>
      <c r="B914" s="144" t="s">
        <v>2315</v>
      </c>
      <c r="C914" s="131"/>
      <c r="D914" s="129">
        <v>0</v>
      </c>
      <c r="E914" s="129" t="s">
        <v>33</v>
      </c>
      <c r="F914" s="129" t="s">
        <v>33</v>
      </c>
      <c r="G914" s="210"/>
      <c r="H914" s="129" t="s">
        <v>34</v>
      </c>
      <c r="I914" s="129" t="s">
        <v>34</v>
      </c>
      <c r="J914" s="210" t="s">
        <v>1841</v>
      </c>
      <c r="K914" s="128"/>
      <c r="L914" s="41"/>
      <c r="M914" s="41"/>
      <c r="N914" s="41"/>
      <c r="O914" s="41"/>
      <c r="P914" s="41"/>
      <c r="Q914" s="41"/>
      <c r="R914" s="41"/>
      <c r="S914" s="41"/>
      <c r="T914" s="41"/>
      <c r="U914" s="41"/>
      <c r="V914" s="41"/>
      <c r="W914" s="41"/>
      <c r="X914" s="41"/>
      <c r="Y914" s="41"/>
      <c r="Z914" s="41"/>
      <c r="AA914" s="41"/>
      <c r="AB914" s="41"/>
    </row>
    <row r="915" spans="1:28" ht="12.75" customHeight="1">
      <c r="A915" s="231" t="s">
        <v>2339</v>
      </c>
      <c r="B915" s="144" t="s">
        <v>788</v>
      </c>
      <c r="C915" s="131"/>
      <c r="D915" s="129">
        <v>0</v>
      </c>
      <c r="E915" s="129" t="s">
        <v>33</v>
      </c>
      <c r="F915" s="129" t="s">
        <v>33</v>
      </c>
      <c r="G915" s="210"/>
      <c r="H915" s="129" t="s">
        <v>34</v>
      </c>
      <c r="I915" s="129" t="s">
        <v>34</v>
      </c>
      <c r="J915" s="210" t="s">
        <v>1841</v>
      </c>
      <c r="K915" s="128"/>
      <c r="L915" s="41"/>
      <c r="M915" s="41"/>
      <c r="N915" s="41"/>
      <c r="O915" s="41"/>
      <c r="P915" s="41"/>
      <c r="Q915" s="41"/>
      <c r="R915" s="41"/>
      <c r="S915" s="41"/>
      <c r="T915" s="41"/>
      <c r="U915" s="41"/>
      <c r="V915" s="41"/>
      <c r="W915" s="41"/>
      <c r="X915" s="41"/>
      <c r="Y915" s="41"/>
      <c r="Z915" s="41"/>
      <c r="AA915" s="41"/>
      <c r="AB915" s="41"/>
    </row>
    <row r="916" spans="1:28" ht="12.75" customHeight="1">
      <c r="A916" s="231" t="s">
        <v>2339</v>
      </c>
      <c r="B916" s="144" t="s">
        <v>793</v>
      </c>
      <c r="C916" s="131"/>
      <c r="D916" s="129">
        <v>0</v>
      </c>
      <c r="E916" s="129" t="s">
        <v>33</v>
      </c>
      <c r="F916" s="129" t="s">
        <v>33</v>
      </c>
      <c r="G916" s="210"/>
      <c r="H916" s="129" t="s">
        <v>34</v>
      </c>
      <c r="I916" s="129" t="s">
        <v>34</v>
      </c>
      <c r="J916" s="210" t="s">
        <v>1841</v>
      </c>
      <c r="K916" s="128"/>
      <c r="L916" s="41"/>
      <c r="M916" s="41"/>
      <c r="N916" s="41"/>
      <c r="O916" s="41"/>
      <c r="P916" s="41"/>
      <c r="Q916" s="41"/>
      <c r="R916" s="41"/>
      <c r="S916" s="41"/>
      <c r="T916" s="41"/>
      <c r="U916" s="41"/>
      <c r="V916" s="41"/>
      <c r="W916" s="41"/>
      <c r="X916" s="41"/>
      <c r="Y916" s="41"/>
      <c r="Z916" s="41"/>
      <c r="AA916" s="41"/>
      <c r="AB916" s="41"/>
    </row>
    <row r="917" spans="1:28" ht="12.75" customHeight="1">
      <c r="A917" s="231" t="s">
        <v>2339</v>
      </c>
      <c r="B917" s="144" t="s">
        <v>796</v>
      </c>
      <c r="C917" s="131"/>
      <c r="D917" s="129">
        <v>0</v>
      </c>
      <c r="E917" s="129" t="s">
        <v>33</v>
      </c>
      <c r="F917" s="129" t="s">
        <v>33</v>
      </c>
      <c r="G917" s="210"/>
      <c r="H917" s="129" t="s">
        <v>34</v>
      </c>
      <c r="I917" s="129" t="s">
        <v>34</v>
      </c>
      <c r="J917" s="210" t="s">
        <v>1841</v>
      </c>
      <c r="K917" s="128"/>
      <c r="L917" s="41"/>
      <c r="M917" s="41"/>
      <c r="N917" s="41"/>
      <c r="O917" s="41"/>
      <c r="P917" s="41"/>
      <c r="Q917" s="41"/>
      <c r="R917" s="41"/>
      <c r="S917" s="41"/>
      <c r="T917" s="41"/>
      <c r="U917" s="41"/>
      <c r="V917" s="41"/>
      <c r="W917" s="41"/>
      <c r="X917" s="41"/>
      <c r="Y917" s="41"/>
      <c r="Z917" s="41"/>
      <c r="AA917" s="41"/>
      <c r="AB917" s="41"/>
    </row>
    <row r="918" spans="1:28" ht="12.75" customHeight="1">
      <c r="A918" s="231" t="s">
        <v>2339</v>
      </c>
      <c r="B918" s="144" t="s">
        <v>446</v>
      </c>
      <c r="C918" s="131"/>
      <c r="D918" s="129">
        <v>0</v>
      </c>
      <c r="E918" s="129" t="s">
        <v>33</v>
      </c>
      <c r="F918" s="129" t="s">
        <v>33</v>
      </c>
      <c r="G918" s="210"/>
      <c r="H918" s="129" t="s">
        <v>34</v>
      </c>
      <c r="I918" s="129" t="s">
        <v>34</v>
      </c>
      <c r="J918" s="210" t="s">
        <v>1841</v>
      </c>
      <c r="K918" s="128"/>
      <c r="L918" s="41"/>
      <c r="M918" s="41"/>
      <c r="N918" s="41"/>
      <c r="O918" s="41"/>
      <c r="P918" s="41"/>
      <c r="Q918" s="41"/>
      <c r="R918" s="41"/>
      <c r="S918" s="41"/>
      <c r="T918" s="41"/>
      <c r="U918" s="41"/>
      <c r="V918" s="41"/>
      <c r="W918" s="41"/>
      <c r="X918" s="41"/>
      <c r="Y918" s="41"/>
      <c r="Z918" s="41"/>
      <c r="AA918" s="41"/>
      <c r="AB918" s="41"/>
    </row>
    <row r="919" spans="1:28" ht="12.75" customHeight="1">
      <c r="A919" s="231" t="s">
        <v>2339</v>
      </c>
      <c r="B919" s="128" t="s">
        <v>162</v>
      </c>
      <c r="C919" s="131"/>
      <c r="D919" s="129">
        <v>0</v>
      </c>
      <c r="E919" s="129" t="s">
        <v>34</v>
      </c>
      <c r="F919" s="129" t="s">
        <v>34</v>
      </c>
      <c r="G919" s="210" t="s">
        <v>1843</v>
      </c>
      <c r="H919" s="129" t="s">
        <v>34</v>
      </c>
      <c r="I919" s="129" t="s">
        <v>34</v>
      </c>
      <c r="J919" s="210" t="s">
        <v>1841</v>
      </c>
      <c r="K919" s="128"/>
      <c r="L919" s="41"/>
      <c r="M919" s="41"/>
      <c r="N919" s="41"/>
      <c r="O919" s="41"/>
      <c r="P919" s="41"/>
      <c r="Q919" s="41"/>
      <c r="R919" s="41"/>
      <c r="S919" s="41"/>
      <c r="T919" s="41"/>
      <c r="U919" s="41"/>
      <c r="V919" s="41"/>
      <c r="W919" s="41"/>
      <c r="X919" s="41"/>
      <c r="Y919" s="41"/>
      <c r="Z919" s="41"/>
      <c r="AA919" s="41"/>
      <c r="AB919" s="41"/>
    </row>
    <row r="920" spans="1:28" ht="12.75" customHeight="1">
      <c r="A920" s="231" t="s">
        <v>2339</v>
      </c>
      <c r="B920" s="120" t="s">
        <v>235</v>
      </c>
      <c r="C920" s="131"/>
      <c r="D920" s="129">
        <v>0</v>
      </c>
      <c r="E920" s="129" t="s">
        <v>33</v>
      </c>
      <c r="F920" s="129" t="s">
        <v>33</v>
      </c>
      <c r="G920" s="210"/>
      <c r="H920" s="129" t="s">
        <v>34</v>
      </c>
      <c r="I920" s="129" t="s">
        <v>34</v>
      </c>
      <c r="J920" s="210" t="s">
        <v>1841</v>
      </c>
      <c r="K920" s="128"/>
      <c r="L920" s="41"/>
      <c r="M920" s="41"/>
      <c r="N920" s="41"/>
      <c r="O920" s="41"/>
      <c r="P920" s="41"/>
      <c r="Q920" s="41"/>
      <c r="R920" s="41"/>
      <c r="S920" s="41"/>
      <c r="T920" s="41"/>
      <c r="U920" s="41"/>
      <c r="V920" s="41"/>
      <c r="W920" s="41"/>
      <c r="X920" s="41"/>
      <c r="Y920" s="41"/>
      <c r="Z920" s="41"/>
      <c r="AA920" s="41"/>
      <c r="AB920" s="41"/>
    </row>
    <row r="921" spans="1:28" ht="12.75" customHeight="1">
      <c r="A921" s="231" t="s">
        <v>2339</v>
      </c>
      <c r="B921" s="120" t="s">
        <v>374</v>
      </c>
      <c r="C921" s="131"/>
      <c r="D921" s="129">
        <v>0</v>
      </c>
      <c r="E921" s="129" t="s">
        <v>33</v>
      </c>
      <c r="F921" s="129" t="s">
        <v>33</v>
      </c>
      <c r="G921" s="210"/>
      <c r="H921" s="129" t="s">
        <v>34</v>
      </c>
      <c r="I921" s="129" t="s">
        <v>34</v>
      </c>
      <c r="J921" s="210" t="s">
        <v>1841</v>
      </c>
      <c r="K921" s="128"/>
      <c r="L921" s="41"/>
      <c r="M921" s="41"/>
      <c r="N921" s="41"/>
      <c r="O921" s="41"/>
      <c r="P921" s="41"/>
      <c r="Q921" s="41"/>
      <c r="R921" s="41"/>
      <c r="S921" s="41"/>
      <c r="T921" s="41"/>
      <c r="U921" s="41"/>
      <c r="V921" s="41"/>
      <c r="W921" s="41"/>
      <c r="X921" s="41"/>
      <c r="Y921" s="41"/>
      <c r="Z921" s="41"/>
      <c r="AA921" s="41"/>
      <c r="AB921" s="41"/>
    </row>
    <row r="922" spans="1:28" ht="12.75" customHeight="1">
      <c r="A922" s="231" t="s">
        <v>2339</v>
      </c>
      <c r="B922" s="120" t="s">
        <v>149</v>
      </c>
      <c r="C922" s="131"/>
      <c r="D922" s="129">
        <v>0</v>
      </c>
      <c r="E922" s="129" t="s">
        <v>33</v>
      </c>
      <c r="F922" s="129" t="s">
        <v>33</v>
      </c>
      <c r="G922" s="210"/>
      <c r="H922" s="129" t="s">
        <v>34</v>
      </c>
      <c r="I922" s="129" t="s">
        <v>34</v>
      </c>
      <c r="J922" s="210" t="s">
        <v>1841</v>
      </c>
      <c r="K922" s="128"/>
      <c r="L922" s="41"/>
      <c r="M922" s="41"/>
      <c r="N922" s="41"/>
      <c r="O922" s="41"/>
      <c r="P922" s="41"/>
      <c r="Q922" s="41"/>
      <c r="R922" s="41"/>
      <c r="S922" s="41"/>
      <c r="T922" s="41"/>
      <c r="U922" s="41"/>
      <c r="V922" s="41"/>
      <c r="W922" s="41"/>
      <c r="X922" s="41"/>
      <c r="Y922" s="41"/>
      <c r="Z922" s="41"/>
      <c r="AA922" s="41"/>
      <c r="AB922" s="41"/>
    </row>
    <row r="923" spans="1:28" ht="12.75" customHeight="1">
      <c r="A923" s="231" t="s">
        <v>2339</v>
      </c>
      <c r="B923" s="120" t="s">
        <v>814</v>
      </c>
      <c r="C923" s="131"/>
      <c r="D923" s="129">
        <v>0</v>
      </c>
      <c r="E923" s="129" t="s">
        <v>33</v>
      </c>
      <c r="F923" s="129" t="s">
        <v>33</v>
      </c>
      <c r="G923" s="210"/>
      <c r="H923" s="129" t="s">
        <v>34</v>
      </c>
      <c r="I923" s="129" t="s">
        <v>34</v>
      </c>
      <c r="J923" s="210" t="s">
        <v>1841</v>
      </c>
      <c r="K923" s="128"/>
      <c r="L923" s="41"/>
      <c r="M923" s="41"/>
      <c r="N923" s="41"/>
      <c r="O923" s="41"/>
      <c r="P923" s="41"/>
      <c r="Q923" s="41"/>
      <c r="R923" s="41"/>
      <c r="S923" s="41"/>
      <c r="T923" s="41"/>
      <c r="U923" s="41"/>
      <c r="V923" s="41"/>
      <c r="W923" s="41"/>
      <c r="X923" s="41"/>
      <c r="Y923" s="41"/>
      <c r="Z923" s="41"/>
      <c r="AA923" s="41"/>
      <c r="AB923" s="41"/>
    </row>
    <row r="924" spans="1:28" ht="12.75" customHeight="1">
      <c r="A924" s="231" t="s">
        <v>2339</v>
      </c>
      <c r="B924" s="120" t="s">
        <v>817</v>
      </c>
      <c r="C924" s="131"/>
      <c r="D924" s="129">
        <v>0</v>
      </c>
      <c r="E924" s="129" t="s">
        <v>33</v>
      </c>
      <c r="F924" s="129" t="s">
        <v>33</v>
      </c>
      <c r="G924" s="210"/>
      <c r="H924" s="129" t="s">
        <v>34</v>
      </c>
      <c r="I924" s="129" t="s">
        <v>34</v>
      </c>
      <c r="J924" s="210" t="s">
        <v>1841</v>
      </c>
      <c r="K924" s="128"/>
      <c r="L924" s="41"/>
      <c r="M924" s="41"/>
      <c r="N924" s="41"/>
      <c r="O924" s="41"/>
      <c r="P924" s="41"/>
      <c r="Q924" s="41"/>
      <c r="R924" s="41"/>
      <c r="S924" s="41"/>
      <c r="T924" s="41"/>
      <c r="U924" s="41"/>
      <c r="V924" s="41"/>
      <c r="W924" s="41"/>
      <c r="X924" s="41"/>
      <c r="Y924" s="41"/>
      <c r="Z924" s="41"/>
      <c r="AA924" s="41"/>
      <c r="AB924" s="41"/>
    </row>
    <row r="925" spans="1:28" ht="12.75" customHeight="1">
      <c r="A925" s="231" t="s">
        <v>2339</v>
      </c>
      <c r="B925" s="120" t="s">
        <v>818</v>
      </c>
      <c r="C925" s="131"/>
      <c r="D925" s="129">
        <v>0</v>
      </c>
      <c r="E925" s="129" t="s">
        <v>33</v>
      </c>
      <c r="F925" s="129" t="s">
        <v>33</v>
      </c>
      <c r="G925" s="210"/>
      <c r="H925" s="129" t="s">
        <v>34</v>
      </c>
      <c r="I925" s="129" t="s">
        <v>34</v>
      </c>
      <c r="J925" s="210" t="s">
        <v>1841</v>
      </c>
      <c r="K925" s="128"/>
      <c r="L925" s="41"/>
      <c r="M925" s="41"/>
      <c r="N925" s="41"/>
      <c r="O925" s="41"/>
      <c r="P925" s="41"/>
      <c r="Q925" s="41"/>
      <c r="R925" s="41"/>
      <c r="S925" s="41"/>
      <c r="T925" s="41"/>
      <c r="U925" s="41"/>
      <c r="V925" s="41"/>
      <c r="W925" s="41"/>
      <c r="X925" s="41"/>
      <c r="Y925" s="41"/>
      <c r="Z925" s="41"/>
      <c r="AA925" s="41"/>
      <c r="AB925" s="41"/>
    </row>
    <row r="926" spans="1:28" ht="12.75" customHeight="1">
      <c r="A926" s="231" t="s">
        <v>2339</v>
      </c>
      <c r="B926" s="120" t="s">
        <v>821</v>
      </c>
      <c r="C926" s="131"/>
      <c r="D926" s="129">
        <v>0</v>
      </c>
      <c r="E926" s="129" t="s">
        <v>33</v>
      </c>
      <c r="F926" s="129" t="s">
        <v>33</v>
      </c>
      <c r="G926" s="210"/>
      <c r="H926" s="129" t="s">
        <v>34</v>
      </c>
      <c r="I926" s="129" t="s">
        <v>34</v>
      </c>
      <c r="J926" s="210" t="s">
        <v>1841</v>
      </c>
      <c r="K926" s="128"/>
      <c r="L926" s="41"/>
      <c r="M926" s="41"/>
      <c r="N926" s="41"/>
      <c r="O926" s="41"/>
      <c r="P926" s="41"/>
      <c r="Q926" s="41"/>
      <c r="R926" s="41"/>
      <c r="S926" s="41"/>
      <c r="T926" s="41"/>
      <c r="U926" s="41"/>
      <c r="V926" s="41"/>
      <c r="W926" s="41"/>
      <c r="X926" s="41"/>
      <c r="Y926" s="41"/>
      <c r="Z926" s="41"/>
      <c r="AA926" s="41"/>
      <c r="AB926" s="41"/>
    </row>
    <row r="927" spans="1:28" ht="12.75" customHeight="1">
      <c r="A927" s="231" t="s">
        <v>2339</v>
      </c>
      <c r="B927" s="199" t="s">
        <v>825</v>
      </c>
      <c r="C927" s="132"/>
      <c r="D927" s="99">
        <v>0</v>
      </c>
      <c r="E927" s="99" t="s">
        <v>33</v>
      </c>
      <c r="F927" s="99" t="s">
        <v>33</v>
      </c>
      <c r="G927" s="225"/>
      <c r="H927" s="99" t="s">
        <v>34</v>
      </c>
      <c r="I927" s="99" t="s">
        <v>34</v>
      </c>
      <c r="J927" s="225" t="s">
        <v>1841</v>
      </c>
      <c r="K927" s="97"/>
      <c r="L927" s="43"/>
      <c r="M927" s="43"/>
      <c r="N927" s="43"/>
      <c r="O927" s="43"/>
      <c r="P927" s="43"/>
      <c r="Q927" s="43"/>
      <c r="R927" s="43"/>
      <c r="S927" s="43"/>
      <c r="T927" s="43"/>
      <c r="U927" s="43"/>
      <c r="V927" s="43"/>
      <c r="W927" s="43"/>
      <c r="X927" s="43"/>
      <c r="Y927" s="43"/>
      <c r="Z927" s="43"/>
      <c r="AA927" s="43"/>
      <c r="AB927" s="43"/>
    </row>
    <row r="928" spans="1:28" ht="12.75" customHeight="1">
      <c r="A928" s="235" t="s">
        <v>2340</v>
      </c>
      <c r="B928" s="128" t="s">
        <v>771</v>
      </c>
      <c r="C928" s="131"/>
      <c r="D928" s="129">
        <v>0</v>
      </c>
      <c r="E928" s="129" t="s">
        <v>33</v>
      </c>
      <c r="F928" s="129" t="s">
        <v>33</v>
      </c>
      <c r="G928" s="210"/>
      <c r="H928" s="129" t="s">
        <v>34</v>
      </c>
      <c r="I928" s="129" t="s">
        <v>34</v>
      </c>
      <c r="J928" s="210" t="s">
        <v>1841</v>
      </c>
      <c r="K928" s="128"/>
      <c r="L928" s="41"/>
      <c r="M928" s="41"/>
      <c r="N928" s="41"/>
      <c r="O928" s="41"/>
      <c r="P928" s="41"/>
      <c r="Q928" s="41"/>
      <c r="R928" s="41"/>
      <c r="S928" s="41"/>
      <c r="T928" s="41"/>
      <c r="U928" s="41"/>
      <c r="V928" s="41"/>
      <c r="W928" s="41"/>
      <c r="X928" s="41"/>
      <c r="Y928" s="41"/>
      <c r="Z928" s="41"/>
      <c r="AA928" s="41"/>
      <c r="AB928" s="41"/>
    </row>
    <row r="929" spans="1:28" ht="12.75" customHeight="1">
      <c r="A929" s="231" t="s">
        <v>2340</v>
      </c>
      <c r="B929" s="144" t="s">
        <v>780</v>
      </c>
      <c r="C929" s="131"/>
      <c r="D929" s="129">
        <v>0</v>
      </c>
      <c r="E929" s="129" t="s">
        <v>33</v>
      </c>
      <c r="F929" s="129" t="s">
        <v>33</v>
      </c>
      <c r="G929" s="210"/>
      <c r="H929" s="129" t="s">
        <v>34</v>
      </c>
      <c r="I929" s="129" t="s">
        <v>34</v>
      </c>
      <c r="J929" s="210" t="s">
        <v>1841</v>
      </c>
      <c r="K929" s="128"/>
      <c r="L929" s="41"/>
      <c r="M929" s="41"/>
      <c r="N929" s="41"/>
      <c r="O929" s="41"/>
      <c r="P929" s="41"/>
      <c r="Q929" s="41"/>
      <c r="R929" s="41"/>
      <c r="S929" s="41"/>
      <c r="T929" s="41"/>
      <c r="U929" s="41"/>
      <c r="V929" s="41"/>
      <c r="W929" s="41"/>
      <c r="X929" s="41"/>
      <c r="Y929" s="41"/>
      <c r="Z929" s="41"/>
      <c r="AA929" s="41"/>
      <c r="AB929" s="41"/>
    </row>
    <row r="930" spans="1:28" ht="12.75" customHeight="1">
      <c r="A930" s="231" t="s">
        <v>2340</v>
      </c>
      <c r="B930" s="144" t="s">
        <v>2315</v>
      </c>
      <c r="C930" s="131"/>
      <c r="D930" s="129">
        <v>0</v>
      </c>
      <c r="E930" s="129" t="s">
        <v>33</v>
      </c>
      <c r="F930" s="129" t="s">
        <v>33</v>
      </c>
      <c r="G930" s="210"/>
      <c r="H930" s="129" t="s">
        <v>34</v>
      </c>
      <c r="I930" s="129" t="s">
        <v>34</v>
      </c>
      <c r="J930" s="210" t="s">
        <v>1841</v>
      </c>
      <c r="K930" s="128"/>
      <c r="L930" s="41"/>
      <c r="M930" s="41"/>
      <c r="N930" s="41"/>
      <c r="O930" s="41"/>
      <c r="P930" s="41"/>
      <c r="Q930" s="41"/>
      <c r="R930" s="41"/>
      <c r="S930" s="41"/>
      <c r="T930" s="41"/>
      <c r="U930" s="41"/>
      <c r="V930" s="41"/>
      <c r="W930" s="41"/>
      <c r="X930" s="41"/>
      <c r="Y930" s="41"/>
      <c r="Z930" s="41"/>
      <c r="AA930" s="41"/>
      <c r="AB930" s="41"/>
    </row>
    <row r="931" spans="1:28" ht="12.75" customHeight="1">
      <c r="A931" s="231" t="s">
        <v>2340</v>
      </c>
      <c r="B931" s="144" t="s">
        <v>788</v>
      </c>
      <c r="C931" s="131"/>
      <c r="D931" s="129">
        <v>0</v>
      </c>
      <c r="E931" s="129" t="s">
        <v>33</v>
      </c>
      <c r="F931" s="129" t="s">
        <v>33</v>
      </c>
      <c r="G931" s="210"/>
      <c r="H931" s="129" t="s">
        <v>34</v>
      </c>
      <c r="I931" s="129" t="s">
        <v>34</v>
      </c>
      <c r="J931" s="210" t="s">
        <v>1841</v>
      </c>
      <c r="K931" s="128"/>
      <c r="L931" s="41"/>
      <c r="M931" s="41"/>
      <c r="N931" s="41"/>
      <c r="O931" s="41"/>
      <c r="P931" s="41"/>
      <c r="Q931" s="41"/>
      <c r="R931" s="41"/>
      <c r="S931" s="41"/>
      <c r="T931" s="41"/>
      <c r="U931" s="41"/>
      <c r="V931" s="41"/>
      <c r="W931" s="41"/>
      <c r="X931" s="41"/>
      <c r="Y931" s="41"/>
      <c r="Z931" s="41"/>
      <c r="AA931" s="41"/>
      <c r="AB931" s="41"/>
    </row>
    <row r="932" spans="1:28" ht="12.75" customHeight="1">
      <c r="A932" s="231" t="s">
        <v>2340</v>
      </c>
      <c r="B932" s="144" t="s">
        <v>793</v>
      </c>
      <c r="C932" s="131"/>
      <c r="D932" s="129">
        <v>0</v>
      </c>
      <c r="E932" s="129" t="s">
        <v>33</v>
      </c>
      <c r="F932" s="129" t="s">
        <v>33</v>
      </c>
      <c r="G932" s="210"/>
      <c r="H932" s="129" t="s">
        <v>34</v>
      </c>
      <c r="I932" s="129" t="s">
        <v>34</v>
      </c>
      <c r="J932" s="210" t="s">
        <v>1841</v>
      </c>
      <c r="K932" s="128"/>
      <c r="L932" s="41"/>
      <c r="M932" s="41"/>
      <c r="N932" s="41"/>
      <c r="O932" s="41"/>
      <c r="P932" s="41"/>
      <c r="Q932" s="41"/>
      <c r="R932" s="41"/>
      <c r="S932" s="41"/>
      <c r="T932" s="41"/>
      <c r="U932" s="41"/>
      <c r="V932" s="41"/>
      <c r="W932" s="41"/>
      <c r="X932" s="41"/>
      <c r="Y932" s="41"/>
      <c r="Z932" s="41"/>
      <c r="AA932" s="41"/>
      <c r="AB932" s="41"/>
    </row>
    <row r="933" spans="1:28" ht="12.75" customHeight="1">
      <c r="A933" s="231" t="s">
        <v>2340</v>
      </c>
      <c r="B933" s="144" t="s">
        <v>796</v>
      </c>
      <c r="C933" s="131"/>
      <c r="D933" s="129">
        <v>0</v>
      </c>
      <c r="E933" s="129" t="s">
        <v>33</v>
      </c>
      <c r="F933" s="129" t="s">
        <v>33</v>
      </c>
      <c r="G933" s="210"/>
      <c r="H933" s="129" t="s">
        <v>34</v>
      </c>
      <c r="I933" s="129" t="s">
        <v>34</v>
      </c>
      <c r="J933" s="210" t="s">
        <v>1841</v>
      </c>
      <c r="K933" s="128"/>
      <c r="L933" s="41"/>
      <c r="M933" s="41"/>
      <c r="N933" s="41"/>
      <c r="O933" s="41"/>
      <c r="P933" s="41"/>
      <c r="Q933" s="41"/>
      <c r="R933" s="41"/>
      <c r="S933" s="41"/>
      <c r="T933" s="41"/>
      <c r="U933" s="41"/>
      <c r="V933" s="41"/>
      <c r="W933" s="41"/>
      <c r="X933" s="41"/>
      <c r="Y933" s="41"/>
      <c r="Z933" s="41"/>
      <c r="AA933" s="41"/>
      <c r="AB933" s="41"/>
    </row>
    <row r="934" spans="1:28" ht="12.75" customHeight="1">
      <c r="A934" s="231" t="s">
        <v>2340</v>
      </c>
      <c r="B934" s="144" t="s">
        <v>446</v>
      </c>
      <c r="C934" s="131"/>
      <c r="D934" s="129">
        <v>0</v>
      </c>
      <c r="E934" s="129" t="s">
        <v>33</v>
      </c>
      <c r="F934" s="129" t="s">
        <v>33</v>
      </c>
      <c r="G934" s="210"/>
      <c r="H934" s="129" t="s">
        <v>34</v>
      </c>
      <c r="I934" s="129" t="s">
        <v>34</v>
      </c>
      <c r="J934" s="210" t="s">
        <v>1841</v>
      </c>
      <c r="K934" s="128"/>
      <c r="L934" s="41"/>
      <c r="M934" s="41"/>
      <c r="N934" s="41"/>
      <c r="O934" s="41"/>
      <c r="P934" s="41"/>
      <c r="Q934" s="41"/>
      <c r="R934" s="41"/>
      <c r="S934" s="41"/>
      <c r="T934" s="41"/>
      <c r="U934" s="41"/>
      <c r="V934" s="41"/>
      <c r="W934" s="41"/>
      <c r="X934" s="41"/>
      <c r="Y934" s="41"/>
      <c r="Z934" s="41"/>
      <c r="AA934" s="41"/>
      <c r="AB934" s="41"/>
    </row>
    <row r="935" spans="1:28" ht="12.75" customHeight="1">
      <c r="A935" s="231" t="s">
        <v>2340</v>
      </c>
      <c r="B935" s="128" t="s">
        <v>162</v>
      </c>
      <c r="C935" s="131"/>
      <c r="D935" s="129">
        <v>0</v>
      </c>
      <c r="E935" s="129" t="s">
        <v>33</v>
      </c>
      <c r="F935" s="129" t="s">
        <v>33</v>
      </c>
      <c r="G935" s="210"/>
      <c r="H935" s="129" t="s">
        <v>34</v>
      </c>
      <c r="I935" s="129" t="s">
        <v>34</v>
      </c>
      <c r="J935" s="210" t="s">
        <v>1841</v>
      </c>
      <c r="K935" s="128"/>
      <c r="L935" s="41"/>
      <c r="M935" s="41"/>
      <c r="N935" s="41"/>
      <c r="O935" s="41"/>
      <c r="P935" s="41"/>
      <c r="Q935" s="41"/>
      <c r="R935" s="41"/>
      <c r="S935" s="41"/>
      <c r="T935" s="41"/>
      <c r="U935" s="41"/>
      <c r="V935" s="41"/>
      <c r="W935" s="41"/>
      <c r="X935" s="41"/>
      <c r="Y935" s="41"/>
      <c r="Z935" s="41"/>
      <c r="AA935" s="41"/>
      <c r="AB935" s="41"/>
    </row>
    <row r="936" spans="1:28" ht="12.75" customHeight="1">
      <c r="A936" s="231" t="s">
        <v>2340</v>
      </c>
      <c r="B936" s="120" t="s">
        <v>235</v>
      </c>
      <c r="C936" s="131"/>
      <c r="D936" s="129">
        <v>0</v>
      </c>
      <c r="E936" s="129" t="s">
        <v>33</v>
      </c>
      <c r="F936" s="129" t="s">
        <v>33</v>
      </c>
      <c r="G936" s="210"/>
      <c r="H936" s="129" t="s">
        <v>34</v>
      </c>
      <c r="I936" s="129" t="s">
        <v>34</v>
      </c>
      <c r="J936" s="210" t="s">
        <v>1841</v>
      </c>
      <c r="K936" s="128"/>
      <c r="L936" s="41"/>
      <c r="M936" s="41"/>
      <c r="N936" s="41"/>
      <c r="O936" s="41"/>
      <c r="P936" s="41"/>
      <c r="Q936" s="41"/>
      <c r="R936" s="41"/>
      <c r="S936" s="41"/>
      <c r="T936" s="41"/>
      <c r="U936" s="41"/>
      <c r="V936" s="41"/>
      <c r="W936" s="41"/>
      <c r="X936" s="41"/>
      <c r="Y936" s="41"/>
      <c r="Z936" s="41"/>
      <c r="AA936" s="41"/>
      <c r="AB936" s="41"/>
    </row>
    <row r="937" spans="1:28" ht="12.75" customHeight="1">
      <c r="A937" s="231" t="s">
        <v>2340</v>
      </c>
      <c r="B937" s="120" t="s">
        <v>374</v>
      </c>
      <c r="C937" s="131"/>
      <c r="D937" s="129">
        <v>0</v>
      </c>
      <c r="E937" s="129" t="s">
        <v>33</v>
      </c>
      <c r="F937" s="129" t="s">
        <v>33</v>
      </c>
      <c r="G937" s="210"/>
      <c r="H937" s="129" t="s">
        <v>34</v>
      </c>
      <c r="I937" s="129" t="s">
        <v>34</v>
      </c>
      <c r="J937" s="210" t="s">
        <v>1841</v>
      </c>
      <c r="K937" s="128"/>
      <c r="L937" s="41"/>
      <c r="M937" s="41"/>
      <c r="N937" s="41"/>
      <c r="O937" s="41"/>
      <c r="P937" s="41"/>
      <c r="Q937" s="41"/>
      <c r="R937" s="41"/>
      <c r="S937" s="41"/>
      <c r="T937" s="41"/>
      <c r="U937" s="41"/>
      <c r="V937" s="41"/>
      <c r="W937" s="41"/>
      <c r="X937" s="41"/>
      <c r="Y937" s="41"/>
      <c r="Z937" s="41"/>
      <c r="AA937" s="41"/>
      <c r="AB937" s="41"/>
    </row>
    <row r="938" spans="1:28" ht="12.75" customHeight="1">
      <c r="A938" s="231" t="s">
        <v>2340</v>
      </c>
      <c r="B938" s="120" t="s">
        <v>149</v>
      </c>
      <c r="C938" s="131"/>
      <c r="D938" s="129">
        <v>0</v>
      </c>
      <c r="E938" s="129" t="s">
        <v>33</v>
      </c>
      <c r="F938" s="129" t="s">
        <v>33</v>
      </c>
      <c r="G938" s="210"/>
      <c r="H938" s="129" t="s">
        <v>34</v>
      </c>
      <c r="I938" s="129" t="s">
        <v>34</v>
      </c>
      <c r="J938" s="210" t="s">
        <v>1841</v>
      </c>
      <c r="K938" s="128"/>
      <c r="L938" s="41"/>
      <c r="M938" s="41"/>
      <c r="N938" s="41"/>
      <c r="O938" s="41"/>
      <c r="P938" s="41"/>
      <c r="Q938" s="41"/>
      <c r="R938" s="41"/>
      <c r="S938" s="41"/>
      <c r="T938" s="41"/>
      <c r="U938" s="41"/>
      <c r="V938" s="41"/>
      <c r="W938" s="41"/>
      <c r="X938" s="41"/>
      <c r="Y938" s="41"/>
      <c r="Z938" s="41"/>
      <c r="AA938" s="41"/>
      <c r="AB938" s="41"/>
    </row>
    <row r="939" spans="1:28" ht="12.75" customHeight="1">
      <c r="A939" s="231" t="s">
        <v>2340</v>
      </c>
      <c r="B939" s="120" t="s">
        <v>814</v>
      </c>
      <c r="C939" s="131"/>
      <c r="D939" s="129">
        <v>0</v>
      </c>
      <c r="E939" s="129" t="s">
        <v>33</v>
      </c>
      <c r="F939" s="129" t="s">
        <v>33</v>
      </c>
      <c r="G939" s="210"/>
      <c r="H939" s="129" t="s">
        <v>34</v>
      </c>
      <c r="I939" s="129" t="s">
        <v>34</v>
      </c>
      <c r="J939" s="210" t="s">
        <v>1841</v>
      </c>
      <c r="K939" s="128"/>
      <c r="L939" s="41"/>
      <c r="M939" s="41"/>
      <c r="N939" s="41"/>
      <c r="O939" s="41"/>
      <c r="P939" s="41"/>
      <c r="Q939" s="41"/>
      <c r="R939" s="41"/>
      <c r="S939" s="41"/>
      <c r="T939" s="41"/>
      <c r="U939" s="41"/>
      <c r="V939" s="41"/>
      <c r="W939" s="41"/>
      <c r="X939" s="41"/>
      <c r="Y939" s="41"/>
      <c r="Z939" s="41"/>
      <c r="AA939" s="41"/>
      <c r="AB939" s="41"/>
    </row>
    <row r="940" spans="1:28" ht="12.75" customHeight="1">
      <c r="A940" s="231" t="s">
        <v>2340</v>
      </c>
      <c r="B940" s="120" t="s">
        <v>817</v>
      </c>
      <c r="C940" s="131"/>
      <c r="D940" s="129">
        <v>0</v>
      </c>
      <c r="E940" s="129" t="s">
        <v>33</v>
      </c>
      <c r="F940" s="129" t="s">
        <v>33</v>
      </c>
      <c r="G940" s="210"/>
      <c r="H940" s="129" t="s">
        <v>34</v>
      </c>
      <c r="I940" s="129" t="s">
        <v>34</v>
      </c>
      <c r="J940" s="210" t="s">
        <v>1841</v>
      </c>
      <c r="K940" s="128"/>
      <c r="L940" s="41"/>
      <c r="M940" s="41"/>
      <c r="N940" s="41"/>
      <c r="O940" s="41"/>
      <c r="P940" s="41"/>
      <c r="Q940" s="41"/>
      <c r="R940" s="41"/>
      <c r="S940" s="41"/>
      <c r="T940" s="41"/>
      <c r="U940" s="41"/>
      <c r="V940" s="41"/>
      <c r="W940" s="41"/>
      <c r="X940" s="41"/>
      <c r="Y940" s="41"/>
      <c r="Z940" s="41"/>
      <c r="AA940" s="41"/>
      <c r="AB940" s="41"/>
    </row>
    <row r="941" spans="1:28" ht="12.75" customHeight="1">
      <c r="A941" s="231" t="s">
        <v>2146</v>
      </c>
      <c r="B941" s="128" t="s">
        <v>818</v>
      </c>
      <c r="C941" s="128" t="s">
        <v>171</v>
      </c>
      <c r="D941" s="129">
        <v>1</v>
      </c>
      <c r="E941" s="129" t="s">
        <v>34</v>
      </c>
      <c r="F941" s="129" t="s">
        <v>34</v>
      </c>
      <c r="G941" s="210" t="s">
        <v>1844</v>
      </c>
      <c r="H941" s="129" t="s">
        <v>34</v>
      </c>
      <c r="I941" s="129" t="s">
        <v>34</v>
      </c>
      <c r="J941" s="210" t="s">
        <v>1841</v>
      </c>
      <c r="K941" s="128"/>
      <c r="L941" s="41"/>
      <c r="M941" s="41"/>
      <c r="N941" s="41"/>
      <c r="O941" s="41"/>
      <c r="P941" s="41"/>
      <c r="Q941" s="41"/>
      <c r="R941" s="41"/>
      <c r="S941" s="41"/>
      <c r="T941" s="41"/>
      <c r="U941" s="41"/>
      <c r="V941" s="41"/>
      <c r="W941" s="41"/>
      <c r="X941" s="41"/>
      <c r="Y941" s="41"/>
      <c r="Z941" s="41"/>
      <c r="AA941" s="41"/>
      <c r="AB941" s="41"/>
    </row>
    <row r="942" spans="1:28" ht="12.75" customHeight="1">
      <c r="A942" s="231" t="s">
        <v>2340</v>
      </c>
      <c r="B942" s="120" t="s">
        <v>821</v>
      </c>
      <c r="C942" s="131"/>
      <c r="D942" s="129">
        <v>0</v>
      </c>
      <c r="E942" s="129" t="s">
        <v>33</v>
      </c>
      <c r="F942" s="129" t="s">
        <v>33</v>
      </c>
      <c r="G942" s="210"/>
      <c r="H942" s="129" t="s">
        <v>34</v>
      </c>
      <c r="I942" s="129" t="s">
        <v>34</v>
      </c>
      <c r="J942" s="210" t="s">
        <v>1841</v>
      </c>
      <c r="K942" s="128"/>
      <c r="L942" s="41"/>
      <c r="M942" s="41"/>
      <c r="N942" s="41"/>
      <c r="O942" s="41"/>
      <c r="P942" s="41"/>
      <c r="Q942" s="41"/>
      <c r="R942" s="41"/>
      <c r="S942" s="41"/>
      <c r="T942" s="41"/>
      <c r="U942" s="41"/>
      <c r="V942" s="41"/>
      <c r="W942" s="41"/>
      <c r="X942" s="41"/>
      <c r="Y942" s="41"/>
      <c r="Z942" s="41"/>
      <c r="AA942" s="41"/>
      <c r="AB942" s="41"/>
    </row>
    <row r="943" spans="1:28" ht="12.75" customHeight="1">
      <c r="A943" s="236" t="s">
        <v>2340</v>
      </c>
      <c r="B943" s="97" t="s">
        <v>825</v>
      </c>
      <c r="C943" s="97"/>
      <c r="D943" s="99">
        <v>0</v>
      </c>
      <c r="E943" s="99" t="s">
        <v>33</v>
      </c>
      <c r="F943" s="99" t="s">
        <v>33</v>
      </c>
      <c r="G943" s="225"/>
      <c r="H943" s="99" t="s">
        <v>34</v>
      </c>
      <c r="I943" s="99" t="s">
        <v>34</v>
      </c>
      <c r="J943" s="225" t="s">
        <v>1841</v>
      </c>
      <c r="K943" s="97"/>
      <c r="L943" s="43"/>
      <c r="M943" s="43"/>
      <c r="N943" s="43"/>
      <c r="O943" s="43"/>
      <c r="P943" s="43"/>
      <c r="Q943" s="43"/>
      <c r="R943" s="43"/>
      <c r="S943" s="43"/>
      <c r="T943" s="43"/>
      <c r="U943" s="43"/>
      <c r="V943" s="43"/>
      <c r="W943" s="43"/>
      <c r="X943" s="43"/>
      <c r="Y943" s="43"/>
      <c r="Z943" s="43"/>
      <c r="AA943" s="43"/>
      <c r="AB943" s="43"/>
    </row>
    <row r="944" spans="1:28" ht="12.75" customHeight="1">
      <c r="A944" s="334" t="s">
        <v>1845</v>
      </c>
      <c r="B944" s="222" t="s">
        <v>771</v>
      </c>
      <c r="C944" s="222"/>
      <c r="D944" s="220">
        <v>0</v>
      </c>
      <c r="E944" s="220" t="s">
        <v>33</v>
      </c>
      <c r="F944" s="220" t="s">
        <v>33</v>
      </c>
      <c r="G944" s="221"/>
      <c r="H944" s="220" t="s">
        <v>34</v>
      </c>
      <c r="I944" s="220" t="s">
        <v>34</v>
      </c>
      <c r="J944" s="221" t="s">
        <v>1841</v>
      </c>
      <c r="K944" s="222"/>
      <c r="L944" s="223"/>
      <c r="M944" s="223"/>
      <c r="N944" s="223"/>
      <c r="O944" s="223"/>
      <c r="P944" s="223"/>
      <c r="Q944" s="223"/>
      <c r="R944" s="223"/>
      <c r="S944" s="223"/>
      <c r="T944" s="223"/>
      <c r="U944" s="223"/>
      <c r="V944" s="223"/>
      <c r="W944" s="223"/>
      <c r="X944" s="223"/>
      <c r="Y944" s="223"/>
      <c r="Z944" s="223"/>
      <c r="AA944" s="223"/>
      <c r="AB944" s="223"/>
    </row>
    <row r="945" spans="1:28" ht="12.75" customHeight="1">
      <c r="A945" s="231" t="s">
        <v>1845</v>
      </c>
      <c r="B945" s="144" t="s">
        <v>780</v>
      </c>
      <c r="C945" s="131"/>
      <c r="D945" s="129">
        <v>0</v>
      </c>
      <c r="E945" s="129" t="s">
        <v>33</v>
      </c>
      <c r="F945" s="129" t="s">
        <v>33</v>
      </c>
      <c r="G945" s="210"/>
      <c r="H945" s="129" t="s">
        <v>34</v>
      </c>
      <c r="I945" s="129" t="s">
        <v>34</v>
      </c>
      <c r="J945" s="210" t="s">
        <v>1841</v>
      </c>
      <c r="K945" s="128"/>
      <c r="L945" s="41"/>
      <c r="M945" s="41"/>
      <c r="N945" s="41"/>
      <c r="O945" s="41"/>
      <c r="P945" s="41"/>
      <c r="Q945" s="41"/>
      <c r="R945" s="41"/>
      <c r="S945" s="41"/>
      <c r="T945" s="41"/>
      <c r="U945" s="41"/>
      <c r="V945" s="41"/>
      <c r="W945" s="41"/>
      <c r="X945" s="41"/>
      <c r="Y945" s="41"/>
      <c r="Z945" s="41"/>
      <c r="AA945" s="41"/>
      <c r="AB945" s="41"/>
    </row>
    <row r="946" spans="1:28" ht="12.75" customHeight="1">
      <c r="A946" s="231" t="s">
        <v>1845</v>
      </c>
      <c r="B946" s="144" t="s">
        <v>2315</v>
      </c>
      <c r="C946" s="131"/>
      <c r="D946" s="129">
        <v>0</v>
      </c>
      <c r="E946" s="129" t="s">
        <v>33</v>
      </c>
      <c r="F946" s="129" t="s">
        <v>33</v>
      </c>
      <c r="G946" s="210"/>
      <c r="H946" s="129" t="s">
        <v>34</v>
      </c>
      <c r="I946" s="129" t="s">
        <v>34</v>
      </c>
      <c r="J946" s="210" t="s">
        <v>1841</v>
      </c>
      <c r="K946" s="128"/>
      <c r="L946" s="41"/>
      <c r="M946" s="41"/>
      <c r="N946" s="41"/>
      <c r="O946" s="41"/>
      <c r="P946" s="41"/>
      <c r="Q946" s="41"/>
      <c r="R946" s="41"/>
      <c r="S946" s="41"/>
      <c r="T946" s="41"/>
      <c r="U946" s="41"/>
      <c r="V946" s="41"/>
      <c r="W946" s="41"/>
      <c r="X946" s="41"/>
      <c r="Y946" s="41"/>
      <c r="Z946" s="41"/>
      <c r="AA946" s="41"/>
      <c r="AB946" s="41"/>
    </row>
    <row r="947" spans="1:28" ht="12.75" customHeight="1">
      <c r="A947" s="231" t="s">
        <v>1845</v>
      </c>
      <c r="B947" s="144" t="s">
        <v>788</v>
      </c>
      <c r="C947" s="131"/>
      <c r="D947" s="129">
        <v>0</v>
      </c>
      <c r="E947" s="129" t="s">
        <v>33</v>
      </c>
      <c r="F947" s="129" t="s">
        <v>33</v>
      </c>
      <c r="G947" s="210"/>
      <c r="H947" s="129" t="s">
        <v>34</v>
      </c>
      <c r="I947" s="129" t="s">
        <v>34</v>
      </c>
      <c r="J947" s="210" t="s">
        <v>1841</v>
      </c>
      <c r="K947" s="128"/>
      <c r="L947" s="41"/>
      <c r="M947" s="41"/>
      <c r="N947" s="41"/>
      <c r="O947" s="41"/>
      <c r="P947" s="41"/>
      <c r="Q947" s="41"/>
      <c r="R947" s="41"/>
      <c r="S947" s="41"/>
      <c r="T947" s="41"/>
      <c r="U947" s="41"/>
      <c r="V947" s="41"/>
      <c r="W947" s="41"/>
      <c r="X947" s="41"/>
      <c r="Y947" s="41"/>
      <c r="Z947" s="41"/>
      <c r="AA947" s="41"/>
      <c r="AB947" s="41"/>
    </row>
    <row r="948" spans="1:28" ht="12.75" customHeight="1">
      <c r="A948" s="231" t="s">
        <v>1845</v>
      </c>
      <c r="B948" s="144" t="s">
        <v>793</v>
      </c>
      <c r="C948" s="131"/>
      <c r="D948" s="129">
        <v>0</v>
      </c>
      <c r="E948" s="129" t="s">
        <v>33</v>
      </c>
      <c r="F948" s="129" t="s">
        <v>33</v>
      </c>
      <c r="G948" s="210"/>
      <c r="H948" s="129" t="s">
        <v>34</v>
      </c>
      <c r="I948" s="129" t="s">
        <v>34</v>
      </c>
      <c r="J948" s="210" t="s">
        <v>1841</v>
      </c>
      <c r="K948" s="128"/>
      <c r="L948" s="41"/>
      <c r="M948" s="41"/>
      <c r="N948" s="41"/>
      <c r="O948" s="41"/>
      <c r="P948" s="41"/>
      <c r="Q948" s="41"/>
      <c r="R948" s="41"/>
      <c r="S948" s="41"/>
      <c r="T948" s="41"/>
      <c r="U948" s="41"/>
      <c r="V948" s="41"/>
      <c r="W948" s="41"/>
      <c r="X948" s="41"/>
      <c r="Y948" s="41"/>
      <c r="Z948" s="41"/>
      <c r="AA948" s="41"/>
      <c r="AB948" s="41"/>
    </row>
    <row r="949" spans="1:28" ht="12.75" customHeight="1">
      <c r="A949" s="231" t="s">
        <v>1845</v>
      </c>
      <c r="B949" s="144" t="s">
        <v>796</v>
      </c>
      <c r="C949" s="131"/>
      <c r="D949" s="129">
        <v>0</v>
      </c>
      <c r="E949" s="129" t="s">
        <v>33</v>
      </c>
      <c r="F949" s="129" t="s">
        <v>33</v>
      </c>
      <c r="G949" s="210"/>
      <c r="H949" s="129" t="s">
        <v>34</v>
      </c>
      <c r="I949" s="129" t="s">
        <v>34</v>
      </c>
      <c r="J949" s="210" t="s">
        <v>1841</v>
      </c>
      <c r="K949" s="128"/>
      <c r="L949" s="41"/>
      <c r="M949" s="41"/>
      <c r="N949" s="41"/>
      <c r="O949" s="41"/>
      <c r="P949" s="41"/>
      <c r="Q949" s="41"/>
      <c r="R949" s="41"/>
      <c r="S949" s="41"/>
      <c r="T949" s="41"/>
      <c r="U949" s="41"/>
      <c r="V949" s="41"/>
      <c r="W949" s="41"/>
      <c r="X949" s="41"/>
      <c r="Y949" s="41"/>
      <c r="Z949" s="41"/>
      <c r="AA949" s="41"/>
      <c r="AB949" s="41"/>
    </row>
    <row r="950" spans="1:28" ht="12.75" customHeight="1">
      <c r="A950" s="231" t="s">
        <v>1845</v>
      </c>
      <c r="B950" s="128" t="s">
        <v>446</v>
      </c>
      <c r="C950" s="131"/>
      <c r="D950" s="129">
        <v>0</v>
      </c>
      <c r="E950" s="129" t="s">
        <v>33</v>
      </c>
      <c r="F950" s="129" t="s">
        <v>33</v>
      </c>
      <c r="G950" s="238"/>
      <c r="H950" s="129" t="s">
        <v>34</v>
      </c>
      <c r="I950" s="129" t="s">
        <v>34</v>
      </c>
      <c r="J950" s="210" t="s">
        <v>1841</v>
      </c>
      <c r="K950" s="128"/>
      <c r="L950" s="41"/>
      <c r="M950" s="41"/>
      <c r="N950" s="41"/>
      <c r="O950" s="41"/>
      <c r="P950" s="41"/>
      <c r="Q950" s="41"/>
      <c r="R950" s="41"/>
      <c r="S950" s="41"/>
      <c r="T950" s="41"/>
      <c r="U950" s="41"/>
      <c r="V950" s="41"/>
      <c r="W950" s="41"/>
      <c r="X950" s="41"/>
      <c r="Y950" s="41"/>
      <c r="Z950" s="41"/>
      <c r="AA950" s="41"/>
      <c r="AB950" s="41"/>
    </row>
    <row r="951" spans="1:28" ht="12.75" customHeight="1">
      <c r="A951" s="231" t="s">
        <v>1845</v>
      </c>
      <c r="B951" s="128" t="s">
        <v>162</v>
      </c>
      <c r="C951" s="131"/>
      <c r="D951" s="129">
        <v>0</v>
      </c>
      <c r="E951" s="129" t="s">
        <v>33</v>
      </c>
      <c r="F951" s="129" t="s">
        <v>33</v>
      </c>
      <c r="G951" s="210"/>
      <c r="H951" s="129" t="s">
        <v>34</v>
      </c>
      <c r="I951" s="129" t="s">
        <v>34</v>
      </c>
      <c r="J951" s="210" t="s">
        <v>1841</v>
      </c>
      <c r="K951" s="128"/>
      <c r="L951" s="41"/>
      <c r="M951" s="41"/>
      <c r="N951" s="41"/>
      <c r="O951" s="41"/>
      <c r="P951" s="41"/>
      <c r="Q951" s="41"/>
      <c r="R951" s="41"/>
      <c r="S951" s="41"/>
      <c r="T951" s="41"/>
      <c r="U951" s="41"/>
      <c r="V951" s="41"/>
      <c r="W951" s="41"/>
      <c r="X951" s="41"/>
      <c r="Y951" s="41"/>
      <c r="Z951" s="41"/>
      <c r="AA951" s="41"/>
      <c r="AB951" s="41"/>
    </row>
    <row r="952" spans="1:28" ht="12.75" customHeight="1">
      <c r="A952" s="231" t="s">
        <v>1845</v>
      </c>
      <c r="B952" s="128" t="s">
        <v>235</v>
      </c>
      <c r="C952" s="186"/>
      <c r="D952" s="129">
        <v>0</v>
      </c>
      <c r="E952" s="129" t="s">
        <v>33</v>
      </c>
      <c r="F952" s="129" t="s">
        <v>33</v>
      </c>
      <c r="G952" s="128"/>
      <c r="H952" s="129" t="s">
        <v>34</v>
      </c>
      <c r="I952" s="129" t="s">
        <v>34</v>
      </c>
      <c r="J952" s="210" t="s">
        <v>1841</v>
      </c>
      <c r="K952" s="128"/>
    </row>
    <row r="953" spans="1:28" ht="12.75" customHeight="1">
      <c r="A953" s="239" t="s">
        <v>1845</v>
      </c>
      <c r="B953" s="128" t="s">
        <v>374</v>
      </c>
      <c r="C953" s="128"/>
      <c r="D953" s="129">
        <v>0</v>
      </c>
      <c r="E953" s="129" t="s">
        <v>34</v>
      </c>
      <c r="F953" s="129" t="s">
        <v>34</v>
      </c>
      <c r="G953" s="210" t="s">
        <v>1846</v>
      </c>
      <c r="H953" s="129" t="s">
        <v>34</v>
      </c>
      <c r="I953" s="129" t="s">
        <v>34</v>
      </c>
      <c r="J953" s="210" t="s">
        <v>1841</v>
      </c>
      <c r="K953" s="128"/>
      <c r="L953" s="41"/>
      <c r="M953" s="41"/>
      <c r="N953" s="41"/>
      <c r="O953" s="41"/>
      <c r="P953" s="41"/>
      <c r="Q953" s="41"/>
      <c r="R953" s="41"/>
      <c r="S953" s="41"/>
      <c r="T953" s="41"/>
      <c r="U953" s="41"/>
      <c r="V953" s="41"/>
      <c r="W953" s="41"/>
      <c r="X953" s="41"/>
      <c r="Y953" s="41"/>
      <c r="Z953" s="41"/>
      <c r="AA953" s="41"/>
      <c r="AB953" s="41"/>
    </row>
    <row r="954" spans="1:28" ht="12.75" customHeight="1">
      <c r="A954" s="231" t="s">
        <v>1845</v>
      </c>
      <c r="B954" s="128" t="s">
        <v>149</v>
      </c>
      <c r="C954" s="131"/>
      <c r="D954" s="129">
        <v>0</v>
      </c>
      <c r="E954" s="129" t="s">
        <v>33</v>
      </c>
      <c r="F954" s="129" t="s">
        <v>33</v>
      </c>
      <c r="G954" s="128"/>
      <c r="H954" s="129" t="s">
        <v>34</v>
      </c>
      <c r="I954" s="129" t="s">
        <v>34</v>
      </c>
      <c r="J954" s="210" t="s">
        <v>1841</v>
      </c>
      <c r="K954" s="128"/>
      <c r="L954" s="41"/>
      <c r="M954" s="41"/>
      <c r="N954" s="41"/>
      <c r="O954" s="41"/>
      <c r="P954" s="41"/>
      <c r="Q954" s="41"/>
      <c r="R954" s="41"/>
      <c r="S954" s="41"/>
      <c r="T954" s="41"/>
      <c r="U954" s="41"/>
      <c r="V954" s="41"/>
      <c r="W954" s="41"/>
      <c r="X954" s="41"/>
      <c r="Y954" s="41"/>
      <c r="Z954" s="41"/>
      <c r="AA954" s="41"/>
      <c r="AB954" s="41"/>
    </row>
    <row r="955" spans="1:28" ht="12.75" customHeight="1">
      <c r="A955" s="231" t="s">
        <v>1845</v>
      </c>
      <c r="B955" s="144" t="s">
        <v>814</v>
      </c>
      <c r="C955" s="131"/>
      <c r="D955" s="129">
        <v>0</v>
      </c>
      <c r="E955" s="129" t="s">
        <v>33</v>
      </c>
      <c r="F955" s="129" t="s">
        <v>33</v>
      </c>
      <c r="G955" s="210"/>
      <c r="H955" s="129" t="s">
        <v>34</v>
      </c>
      <c r="I955" s="129" t="s">
        <v>34</v>
      </c>
      <c r="J955" s="210" t="s">
        <v>1841</v>
      </c>
      <c r="K955" s="128"/>
      <c r="L955" s="41"/>
      <c r="M955" s="41"/>
      <c r="N955" s="41"/>
      <c r="O955" s="41"/>
      <c r="P955" s="41"/>
      <c r="Q955" s="41"/>
      <c r="R955" s="41"/>
      <c r="S955" s="41"/>
      <c r="T955" s="41"/>
      <c r="U955" s="41"/>
      <c r="V955" s="41"/>
      <c r="W955" s="41"/>
      <c r="X955" s="41"/>
      <c r="Y955" s="41"/>
      <c r="Z955" s="41"/>
      <c r="AA955" s="41"/>
      <c r="AB955" s="41"/>
    </row>
    <row r="956" spans="1:28" ht="12.75" customHeight="1">
      <c r="A956" s="231" t="s">
        <v>1845</v>
      </c>
      <c r="B956" s="144" t="s">
        <v>817</v>
      </c>
      <c r="C956" s="131"/>
      <c r="D956" s="129">
        <v>0</v>
      </c>
      <c r="E956" s="129" t="s">
        <v>33</v>
      </c>
      <c r="F956" s="129" t="s">
        <v>33</v>
      </c>
      <c r="G956" s="210"/>
      <c r="H956" s="129" t="s">
        <v>34</v>
      </c>
      <c r="I956" s="129" t="s">
        <v>34</v>
      </c>
      <c r="J956" s="210" t="s">
        <v>1841</v>
      </c>
      <c r="K956" s="128"/>
      <c r="L956" s="41"/>
      <c r="M956" s="41"/>
      <c r="N956" s="41"/>
      <c r="O956" s="41"/>
      <c r="P956" s="41"/>
      <c r="Q956" s="41"/>
      <c r="R956" s="41"/>
      <c r="S956" s="41"/>
      <c r="T956" s="41"/>
      <c r="U956" s="41"/>
      <c r="V956" s="41"/>
      <c r="W956" s="41"/>
      <c r="X956" s="41"/>
      <c r="Y956" s="41"/>
      <c r="Z956" s="41"/>
      <c r="AA956" s="41"/>
      <c r="AB956" s="41"/>
    </row>
    <row r="957" spans="1:28" ht="12.75" customHeight="1">
      <c r="A957" s="231" t="s">
        <v>1845</v>
      </c>
      <c r="B957" s="128" t="s">
        <v>818</v>
      </c>
      <c r="C957" s="128"/>
      <c r="D957" s="129">
        <v>0</v>
      </c>
      <c r="E957" s="129" t="s">
        <v>33</v>
      </c>
      <c r="F957" s="129" t="s">
        <v>33</v>
      </c>
      <c r="G957" s="128"/>
      <c r="H957" s="129" t="s">
        <v>34</v>
      </c>
      <c r="I957" s="129" t="s">
        <v>34</v>
      </c>
      <c r="J957" s="210" t="s">
        <v>1841</v>
      </c>
      <c r="K957" s="128"/>
      <c r="L957" s="41"/>
      <c r="M957" s="41"/>
      <c r="N957" s="41"/>
      <c r="O957" s="41"/>
      <c r="P957" s="41"/>
      <c r="Q957" s="41"/>
      <c r="R957" s="41"/>
      <c r="S957" s="41"/>
      <c r="T957" s="41"/>
      <c r="U957" s="41"/>
      <c r="V957" s="41"/>
      <c r="W957" s="41"/>
      <c r="X957" s="41"/>
      <c r="Y957" s="41"/>
      <c r="Z957" s="41"/>
      <c r="AA957" s="41"/>
      <c r="AB957" s="41"/>
    </row>
    <row r="958" spans="1:28" ht="12.75" customHeight="1">
      <c r="A958" s="231" t="s">
        <v>1845</v>
      </c>
      <c r="B958" s="144" t="s">
        <v>821</v>
      </c>
      <c r="C958" s="131"/>
      <c r="D958" s="129">
        <v>0</v>
      </c>
      <c r="E958" s="129" t="s">
        <v>33</v>
      </c>
      <c r="F958" s="129" t="s">
        <v>33</v>
      </c>
      <c r="G958" s="210"/>
      <c r="H958" s="129" t="s">
        <v>34</v>
      </c>
      <c r="I958" s="129" t="s">
        <v>34</v>
      </c>
      <c r="J958" s="210" t="s">
        <v>1841</v>
      </c>
      <c r="K958" s="128"/>
      <c r="L958" s="41"/>
      <c r="M958" s="41"/>
      <c r="N958" s="41"/>
      <c r="O958" s="41"/>
      <c r="P958" s="41"/>
      <c r="Q958" s="41"/>
      <c r="R958" s="41"/>
      <c r="S958" s="41"/>
      <c r="T958" s="41"/>
      <c r="U958" s="41"/>
      <c r="V958" s="41"/>
      <c r="W958" s="41"/>
      <c r="X958" s="41"/>
      <c r="Y958" s="41"/>
      <c r="Z958" s="41"/>
      <c r="AA958" s="41"/>
      <c r="AB958" s="41"/>
    </row>
    <row r="959" spans="1:28" ht="12.75" customHeight="1">
      <c r="A959" s="236" t="s">
        <v>1845</v>
      </c>
      <c r="B959" s="97" t="s">
        <v>825</v>
      </c>
      <c r="C959" s="97"/>
      <c r="D959" s="99">
        <v>0</v>
      </c>
      <c r="E959" s="99" t="s">
        <v>33</v>
      </c>
      <c r="F959" s="99" t="s">
        <v>33</v>
      </c>
      <c r="G959" s="225"/>
      <c r="H959" s="99" t="s">
        <v>34</v>
      </c>
      <c r="I959" s="99" t="s">
        <v>34</v>
      </c>
      <c r="J959" s="225" t="s">
        <v>1841</v>
      </c>
      <c r="K959" s="97"/>
      <c r="L959" s="43"/>
      <c r="M959" s="43"/>
      <c r="N959" s="43"/>
      <c r="O959" s="43"/>
      <c r="P959" s="43"/>
      <c r="Q959" s="43"/>
      <c r="R959" s="43"/>
      <c r="S959" s="43"/>
      <c r="T959" s="43"/>
      <c r="U959" s="43"/>
      <c r="V959" s="43"/>
      <c r="W959" s="43"/>
      <c r="X959" s="43"/>
      <c r="Y959" s="43"/>
      <c r="Z959" s="43"/>
      <c r="AA959" s="43"/>
      <c r="AB959" s="43"/>
    </row>
    <row r="960" spans="1:28" ht="12.75" customHeight="1">
      <c r="A960" s="240" t="s">
        <v>1847</v>
      </c>
      <c r="B960" s="222" t="s">
        <v>771</v>
      </c>
      <c r="C960" s="222"/>
      <c r="D960" s="220">
        <v>0</v>
      </c>
      <c r="E960" s="220" t="s">
        <v>33</v>
      </c>
      <c r="F960" s="220" t="s">
        <v>33</v>
      </c>
      <c r="G960" s="221"/>
      <c r="H960" s="220" t="s">
        <v>34</v>
      </c>
      <c r="I960" s="220" t="s">
        <v>34</v>
      </c>
      <c r="J960" s="221" t="s">
        <v>1841</v>
      </c>
      <c r="K960" s="222"/>
      <c r="L960" s="223"/>
      <c r="M960" s="223"/>
      <c r="N960" s="223"/>
      <c r="O960" s="223"/>
      <c r="P960" s="223"/>
      <c r="Q960" s="223"/>
      <c r="R960" s="223"/>
      <c r="S960" s="223"/>
      <c r="T960" s="223"/>
      <c r="U960" s="223"/>
      <c r="V960" s="223"/>
      <c r="W960" s="223"/>
      <c r="X960" s="223"/>
      <c r="Y960" s="223"/>
      <c r="Z960" s="223"/>
      <c r="AA960" s="223"/>
      <c r="AB960" s="223"/>
    </row>
    <row r="961" spans="1:28" ht="12.75" customHeight="1">
      <c r="A961" s="231" t="s">
        <v>1847</v>
      </c>
      <c r="B961" s="144" t="s">
        <v>780</v>
      </c>
      <c r="C961" s="131"/>
      <c r="D961" s="129">
        <v>0</v>
      </c>
      <c r="E961" s="129" t="s">
        <v>33</v>
      </c>
      <c r="F961" s="129" t="s">
        <v>33</v>
      </c>
      <c r="G961" s="210"/>
      <c r="H961" s="129" t="s">
        <v>34</v>
      </c>
      <c r="I961" s="129" t="s">
        <v>34</v>
      </c>
      <c r="J961" s="210" t="s">
        <v>1841</v>
      </c>
      <c r="K961" s="128"/>
      <c r="L961" s="41"/>
      <c r="M961" s="41"/>
      <c r="N961" s="41"/>
      <c r="O961" s="41"/>
      <c r="P961" s="41"/>
      <c r="Q961" s="41"/>
      <c r="R961" s="41"/>
      <c r="S961" s="41"/>
      <c r="T961" s="41"/>
      <c r="U961" s="41"/>
      <c r="V961" s="41"/>
      <c r="W961" s="41"/>
      <c r="X961" s="41"/>
      <c r="Y961" s="41"/>
      <c r="Z961" s="41"/>
      <c r="AA961" s="41"/>
      <c r="AB961" s="41"/>
    </row>
    <row r="962" spans="1:28" ht="12.75" customHeight="1">
      <c r="A962" s="231" t="s">
        <v>1847</v>
      </c>
      <c r="B962" s="144" t="s">
        <v>2315</v>
      </c>
      <c r="C962" s="131"/>
      <c r="D962" s="129">
        <v>0</v>
      </c>
      <c r="E962" s="129" t="s">
        <v>33</v>
      </c>
      <c r="F962" s="129" t="s">
        <v>33</v>
      </c>
      <c r="G962" s="210"/>
      <c r="H962" s="129" t="s">
        <v>34</v>
      </c>
      <c r="I962" s="129" t="s">
        <v>34</v>
      </c>
      <c r="J962" s="210" t="s">
        <v>1841</v>
      </c>
      <c r="K962" s="128"/>
      <c r="L962" s="41"/>
      <c r="M962" s="41"/>
      <c r="N962" s="41"/>
      <c r="O962" s="41"/>
      <c r="P962" s="41"/>
      <c r="Q962" s="41"/>
      <c r="R962" s="41"/>
      <c r="S962" s="41"/>
      <c r="T962" s="41"/>
      <c r="U962" s="41"/>
      <c r="V962" s="41"/>
      <c r="W962" s="41"/>
      <c r="X962" s="41"/>
      <c r="Y962" s="41"/>
      <c r="Z962" s="41"/>
      <c r="AA962" s="41"/>
      <c r="AB962" s="41"/>
    </row>
    <row r="963" spans="1:28" ht="12.75" customHeight="1">
      <c r="A963" s="231" t="s">
        <v>1847</v>
      </c>
      <c r="B963" s="144" t="s">
        <v>788</v>
      </c>
      <c r="C963" s="131"/>
      <c r="D963" s="129">
        <v>0</v>
      </c>
      <c r="E963" s="129" t="s">
        <v>33</v>
      </c>
      <c r="F963" s="129" t="s">
        <v>33</v>
      </c>
      <c r="G963" s="210"/>
      <c r="H963" s="129" t="s">
        <v>34</v>
      </c>
      <c r="I963" s="129" t="s">
        <v>34</v>
      </c>
      <c r="J963" s="210" t="s">
        <v>1841</v>
      </c>
      <c r="K963" s="128"/>
      <c r="L963" s="41"/>
      <c r="M963" s="41"/>
      <c r="N963" s="41"/>
      <c r="O963" s="41"/>
      <c r="P963" s="41"/>
      <c r="Q963" s="41"/>
      <c r="R963" s="41"/>
      <c r="S963" s="41"/>
      <c r="T963" s="41"/>
      <c r="U963" s="41"/>
      <c r="V963" s="41"/>
      <c r="W963" s="41"/>
      <c r="X963" s="41"/>
      <c r="Y963" s="41"/>
      <c r="Z963" s="41"/>
      <c r="AA963" s="41"/>
      <c r="AB963" s="41"/>
    </row>
    <row r="964" spans="1:28" ht="12.75" customHeight="1">
      <c r="A964" s="231" t="s">
        <v>1847</v>
      </c>
      <c r="B964" s="144" t="s">
        <v>793</v>
      </c>
      <c r="C964" s="131"/>
      <c r="D964" s="129">
        <v>0</v>
      </c>
      <c r="E964" s="129" t="s">
        <v>33</v>
      </c>
      <c r="F964" s="129" t="s">
        <v>33</v>
      </c>
      <c r="G964" s="210"/>
      <c r="H964" s="129" t="s">
        <v>34</v>
      </c>
      <c r="I964" s="129" t="s">
        <v>34</v>
      </c>
      <c r="J964" s="210" t="s">
        <v>1841</v>
      </c>
      <c r="K964" s="128"/>
      <c r="L964" s="41"/>
      <c r="M964" s="41"/>
      <c r="N964" s="41"/>
      <c r="O964" s="41"/>
      <c r="P964" s="41"/>
      <c r="Q964" s="41"/>
      <c r="R964" s="41"/>
      <c r="S964" s="41"/>
      <c r="T964" s="41"/>
      <c r="U964" s="41"/>
      <c r="V964" s="41"/>
      <c r="W964" s="41"/>
      <c r="X964" s="41"/>
      <c r="Y964" s="41"/>
      <c r="Z964" s="41"/>
      <c r="AA964" s="41"/>
      <c r="AB964" s="41"/>
    </row>
    <row r="965" spans="1:28" ht="12.75" customHeight="1">
      <c r="A965" s="231" t="s">
        <v>1847</v>
      </c>
      <c r="B965" s="144" t="s">
        <v>796</v>
      </c>
      <c r="C965" s="131"/>
      <c r="D965" s="129">
        <v>0</v>
      </c>
      <c r="E965" s="129" t="s">
        <v>33</v>
      </c>
      <c r="F965" s="129" t="s">
        <v>33</v>
      </c>
      <c r="G965" s="210"/>
      <c r="H965" s="129" t="s">
        <v>34</v>
      </c>
      <c r="I965" s="129" t="s">
        <v>34</v>
      </c>
      <c r="J965" s="210" t="s">
        <v>1841</v>
      </c>
      <c r="K965" s="128"/>
      <c r="L965" s="41"/>
      <c r="M965" s="41"/>
      <c r="N965" s="41"/>
      <c r="O965" s="41"/>
      <c r="P965" s="41"/>
      <c r="Q965" s="41"/>
      <c r="R965" s="41"/>
      <c r="S965" s="41"/>
      <c r="T965" s="41"/>
      <c r="U965" s="41"/>
      <c r="V965" s="41"/>
      <c r="W965" s="41"/>
      <c r="X965" s="41"/>
      <c r="Y965" s="41"/>
      <c r="Z965" s="41"/>
      <c r="AA965" s="41"/>
      <c r="AB965" s="41"/>
    </row>
    <row r="966" spans="1:28" ht="12.75" customHeight="1">
      <c r="A966" s="231" t="s">
        <v>1847</v>
      </c>
      <c r="B966" s="128" t="s">
        <v>446</v>
      </c>
      <c r="C966" s="131"/>
      <c r="D966" s="129">
        <v>0</v>
      </c>
      <c r="E966" s="129" t="s">
        <v>33</v>
      </c>
      <c r="F966" s="129" t="s">
        <v>33</v>
      </c>
      <c r="G966" s="238"/>
      <c r="H966" s="129" t="s">
        <v>34</v>
      </c>
      <c r="I966" s="129" t="s">
        <v>34</v>
      </c>
      <c r="J966" s="210" t="s">
        <v>1841</v>
      </c>
      <c r="K966" s="128"/>
      <c r="L966" s="41"/>
      <c r="M966" s="41"/>
      <c r="N966" s="41"/>
      <c r="O966" s="41"/>
      <c r="P966" s="41"/>
      <c r="Q966" s="41"/>
      <c r="R966" s="41"/>
      <c r="S966" s="41"/>
      <c r="T966" s="41"/>
      <c r="U966" s="41"/>
      <c r="V966" s="41"/>
      <c r="W966" s="41"/>
      <c r="X966" s="41"/>
      <c r="Y966" s="41"/>
      <c r="Z966" s="41"/>
      <c r="AA966" s="41"/>
      <c r="AB966" s="41"/>
    </row>
    <row r="967" spans="1:28" ht="12.75" customHeight="1">
      <c r="A967" s="231" t="s">
        <v>1847</v>
      </c>
      <c r="B967" s="128" t="s">
        <v>162</v>
      </c>
      <c r="C967" s="131"/>
      <c r="D967" s="129">
        <v>0</v>
      </c>
      <c r="E967" s="129" t="s">
        <v>33</v>
      </c>
      <c r="F967" s="129" t="s">
        <v>33</v>
      </c>
      <c r="G967" s="210"/>
      <c r="H967" s="129" t="s">
        <v>34</v>
      </c>
      <c r="I967" s="129" t="s">
        <v>34</v>
      </c>
      <c r="J967" s="210" t="s">
        <v>1841</v>
      </c>
      <c r="K967" s="128"/>
      <c r="L967" s="41"/>
      <c r="M967" s="41"/>
      <c r="N967" s="41"/>
      <c r="O967" s="41"/>
      <c r="P967" s="41"/>
      <c r="Q967" s="41"/>
      <c r="R967" s="41"/>
      <c r="S967" s="41"/>
      <c r="T967" s="41"/>
      <c r="U967" s="41"/>
      <c r="V967" s="41"/>
      <c r="W967" s="41"/>
      <c r="X967" s="41"/>
      <c r="Y967" s="41"/>
      <c r="Z967" s="41"/>
      <c r="AA967" s="41"/>
      <c r="AB967" s="41"/>
    </row>
    <row r="968" spans="1:28" ht="12.75" customHeight="1">
      <c r="A968" s="231" t="s">
        <v>1847</v>
      </c>
      <c r="B968" s="128" t="s">
        <v>235</v>
      </c>
      <c r="C968" s="186"/>
      <c r="D968" s="129">
        <v>0</v>
      </c>
      <c r="E968" s="129" t="s">
        <v>33</v>
      </c>
      <c r="F968" s="129" t="s">
        <v>33</v>
      </c>
      <c r="G968" s="128"/>
      <c r="H968" s="129" t="s">
        <v>34</v>
      </c>
      <c r="I968" s="129" t="s">
        <v>34</v>
      </c>
      <c r="J968" s="210" t="s">
        <v>1841</v>
      </c>
      <c r="K968" s="128"/>
    </row>
    <row r="969" spans="1:28" ht="12.75" customHeight="1">
      <c r="A969" s="231" t="s">
        <v>1847</v>
      </c>
      <c r="B969" s="144" t="s">
        <v>374</v>
      </c>
      <c r="C969" s="131"/>
      <c r="D969" s="129">
        <v>0</v>
      </c>
      <c r="E969" s="129" t="s">
        <v>33</v>
      </c>
      <c r="F969" s="129" t="s">
        <v>33</v>
      </c>
      <c r="G969" s="210"/>
      <c r="H969" s="129" t="s">
        <v>34</v>
      </c>
      <c r="I969" s="129" t="s">
        <v>34</v>
      </c>
      <c r="J969" s="210" t="s">
        <v>1841</v>
      </c>
      <c r="K969" s="128"/>
      <c r="L969" s="41"/>
      <c r="M969" s="41"/>
      <c r="N969" s="41"/>
      <c r="O969" s="41"/>
      <c r="P969" s="41"/>
      <c r="Q969" s="41"/>
      <c r="R969" s="41"/>
      <c r="S969" s="41"/>
      <c r="T969" s="41"/>
      <c r="U969" s="41"/>
      <c r="V969" s="41"/>
      <c r="W969" s="41"/>
      <c r="X969" s="41"/>
      <c r="Y969" s="41"/>
      <c r="Z969" s="41"/>
      <c r="AA969" s="41"/>
      <c r="AB969" s="41"/>
    </row>
    <row r="970" spans="1:28" ht="12.75" customHeight="1">
      <c r="A970" s="231" t="s">
        <v>1847</v>
      </c>
      <c r="B970" s="128" t="s">
        <v>149</v>
      </c>
      <c r="C970" s="131"/>
      <c r="D970" s="129">
        <v>0</v>
      </c>
      <c r="E970" s="129" t="s">
        <v>33</v>
      </c>
      <c r="F970" s="129" t="s">
        <v>33</v>
      </c>
      <c r="G970" s="128"/>
      <c r="H970" s="129" t="s">
        <v>34</v>
      </c>
      <c r="I970" s="129" t="s">
        <v>34</v>
      </c>
      <c r="J970" s="210" t="s">
        <v>1841</v>
      </c>
      <c r="K970" s="128"/>
      <c r="L970" s="41"/>
      <c r="M970" s="41"/>
      <c r="N970" s="41"/>
      <c r="O970" s="41"/>
      <c r="P970" s="41"/>
      <c r="Q970" s="41"/>
      <c r="R970" s="41"/>
      <c r="S970" s="41"/>
      <c r="T970" s="41"/>
      <c r="U970" s="41"/>
      <c r="V970" s="41"/>
      <c r="W970" s="41"/>
      <c r="X970" s="41"/>
      <c r="Y970" s="41"/>
      <c r="Z970" s="41"/>
      <c r="AA970" s="41"/>
      <c r="AB970" s="41"/>
    </row>
    <row r="971" spans="1:28" ht="12.75" customHeight="1">
      <c r="A971" s="231" t="s">
        <v>1847</v>
      </c>
      <c r="B971" s="144" t="s">
        <v>814</v>
      </c>
      <c r="C971" s="131"/>
      <c r="D971" s="129">
        <v>0</v>
      </c>
      <c r="E971" s="129" t="s">
        <v>33</v>
      </c>
      <c r="F971" s="129" t="s">
        <v>33</v>
      </c>
      <c r="G971" s="210"/>
      <c r="H971" s="129" t="s">
        <v>34</v>
      </c>
      <c r="I971" s="129" t="s">
        <v>34</v>
      </c>
      <c r="J971" s="210" t="s">
        <v>1841</v>
      </c>
      <c r="K971" s="128"/>
      <c r="L971" s="41"/>
      <c r="M971" s="41"/>
      <c r="N971" s="41"/>
      <c r="O971" s="41"/>
      <c r="P971" s="41"/>
      <c r="Q971" s="41"/>
      <c r="R971" s="41"/>
      <c r="S971" s="41"/>
      <c r="T971" s="41"/>
      <c r="U971" s="41"/>
      <c r="V971" s="41"/>
      <c r="W971" s="41"/>
      <c r="X971" s="41"/>
      <c r="Y971" s="41"/>
      <c r="Z971" s="41"/>
      <c r="AA971" s="41"/>
      <c r="AB971" s="41"/>
    </row>
    <row r="972" spans="1:28" ht="12.75" customHeight="1">
      <c r="A972" s="231" t="s">
        <v>1847</v>
      </c>
      <c r="B972" s="144" t="s">
        <v>817</v>
      </c>
      <c r="C972" s="131"/>
      <c r="D972" s="129">
        <v>0</v>
      </c>
      <c r="E972" s="129" t="s">
        <v>33</v>
      </c>
      <c r="F972" s="129" t="s">
        <v>33</v>
      </c>
      <c r="G972" s="210"/>
      <c r="H972" s="129" t="s">
        <v>34</v>
      </c>
      <c r="I972" s="129" t="s">
        <v>34</v>
      </c>
      <c r="J972" s="210" t="s">
        <v>1841</v>
      </c>
      <c r="K972" s="128"/>
      <c r="L972" s="41"/>
      <c r="M972" s="41"/>
      <c r="N972" s="41"/>
      <c r="O972" s="41"/>
      <c r="P972" s="41"/>
      <c r="Q972" s="41"/>
      <c r="R972" s="41"/>
      <c r="S972" s="41"/>
      <c r="T972" s="41"/>
      <c r="U972" s="41"/>
      <c r="V972" s="41"/>
      <c r="W972" s="41"/>
      <c r="X972" s="41"/>
      <c r="Y972" s="41"/>
      <c r="Z972" s="41"/>
      <c r="AA972" s="41"/>
      <c r="AB972" s="41"/>
    </row>
    <row r="973" spans="1:28" ht="12.75" customHeight="1">
      <c r="A973" s="239" t="s">
        <v>1847</v>
      </c>
      <c r="B973" s="128" t="s">
        <v>818</v>
      </c>
      <c r="C973" s="128" t="s">
        <v>93</v>
      </c>
      <c r="D973" s="129">
        <v>1</v>
      </c>
      <c r="E973" s="129" t="s">
        <v>34</v>
      </c>
      <c r="F973" s="129" t="s">
        <v>34</v>
      </c>
      <c r="G973" s="128" t="s">
        <v>1848</v>
      </c>
      <c r="H973" s="129" t="s">
        <v>34</v>
      </c>
      <c r="I973" s="129" t="s">
        <v>34</v>
      </c>
      <c r="J973" s="210" t="s">
        <v>1841</v>
      </c>
      <c r="K973" s="128"/>
      <c r="L973" s="41"/>
      <c r="M973" s="41"/>
      <c r="N973" s="41"/>
      <c r="O973" s="41"/>
      <c r="P973" s="41"/>
      <c r="Q973" s="41"/>
      <c r="R973" s="41"/>
      <c r="S973" s="41"/>
      <c r="T973" s="41"/>
      <c r="U973" s="41"/>
      <c r="V973" s="41"/>
      <c r="W973" s="41"/>
      <c r="X973" s="41"/>
      <c r="Y973" s="41"/>
      <c r="Z973" s="41"/>
      <c r="AA973" s="41"/>
      <c r="AB973" s="41"/>
    </row>
    <row r="974" spans="1:28" ht="12.75" customHeight="1">
      <c r="A974" s="231" t="s">
        <v>1847</v>
      </c>
      <c r="B974" s="144" t="s">
        <v>821</v>
      </c>
      <c r="C974" s="131"/>
      <c r="D974" s="129">
        <v>0</v>
      </c>
      <c r="E974" s="129" t="s">
        <v>33</v>
      </c>
      <c r="F974" s="129" t="s">
        <v>33</v>
      </c>
      <c r="G974" s="210"/>
      <c r="H974" s="129" t="s">
        <v>34</v>
      </c>
      <c r="I974" s="129" t="s">
        <v>34</v>
      </c>
      <c r="J974" s="210" t="s">
        <v>1841</v>
      </c>
      <c r="K974" s="128"/>
      <c r="L974" s="41"/>
      <c r="M974" s="41"/>
      <c r="N974" s="41"/>
      <c r="O974" s="41"/>
      <c r="P974" s="41"/>
      <c r="Q974" s="41"/>
      <c r="R974" s="41"/>
      <c r="S974" s="41"/>
      <c r="T974" s="41"/>
      <c r="U974" s="41"/>
      <c r="V974" s="41"/>
      <c r="W974" s="41"/>
      <c r="X974" s="41"/>
      <c r="Y974" s="41"/>
      <c r="Z974" s="41"/>
      <c r="AA974" s="41"/>
      <c r="AB974" s="41"/>
    </row>
    <row r="975" spans="1:28" ht="12.75" customHeight="1">
      <c r="A975" s="236" t="s">
        <v>1847</v>
      </c>
      <c r="B975" s="97" t="s">
        <v>825</v>
      </c>
      <c r="C975" s="97"/>
      <c r="D975" s="99">
        <v>0</v>
      </c>
      <c r="E975" s="99" t="s">
        <v>33</v>
      </c>
      <c r="F975" s="99" t="s">
        <v>33</v>
      </c>
      <c r="G975" s="225"/>
      <c r="H975" s="99" t="s">
        <v>34</v>
      </c>
      <c r="I975" s="99" t="s">
        <v>34</v>
      </c>
      <c r="J975" s="225" t="s">
        <v>1841</v>
      </c>
      <c r="K975" s="97"/>
      <c r="L975" s="43"/>
      <c r="M975" s="43"/>
      <c r="N975" s="43"/>
      <c r="O975" s="43"/>
      <c r="P975" s="43"/>
      <c r="Q975" s="43"/>
      <c r="R975" s="43"/>
      <c r="S975" s="43"/>
      <c r="T975" s="43"/>
      <c r="U975" s="43"/>
      <c r="V975" s="43"/>
      <c r="W975" s="43"/>
      <c r="X975" s="43"/>
      <c r="Y975" s="43"/>
      <c r="Z975" s="43"/>
      <c r="AA975" s="43"/>
      <c r="AB975" s="43"/>
    </row>
    <row r="976" spans="1:28" ht="12.75" customHeight="1">
      <c r="A976" s="187" t="s">
        <v>1325</v>
      </c>
      <c r="B976" s="128" t="s">
        <v>771</v>
      </c>
      <c r="C976" s="131"/>
      <c r="D976" s="129">
        <v>0</v>
      </c>
      <c r="E976" s="129" t="s">
        <v>33</v>
      </c>
      <c r="F976" s="129" t="s">
        <v>33</v>
      </c>
      <c r="G976" s="128"/>
      <c r="H976" s="129" t="s">
        <v>34</v>
      </c>
      <c r="I976" s="129" t="s">
        <v>34</v>
      </c>
      <c r="J976" s="210" t="s">
        <v>1841</v>
      </c>
      <c r="K976" s="128"/>
      <c r="L976" s="41"/>
      <c r="M976" s="41"/>
      <c r="N976" s="41"/>
      <c r="O976" s="41"/>
      <c r="P976" s="41"/>
      <c r="Q976" s="41"/>
      <c r="R976" s="41"/>
      <c r="S976" s="41"/>
      <c r="T976" s="41"/>
      <c r="U976" s="41"/>
      <c r="V976" s="41"/>
      <c r="W976" s="41"/>
      <c r="X976" s="41"/>
      <c r="Y976" s="41"/>
      <c r="Z976" s="41"/>
      <c r="AA976" s="41"/>
      <c r="AB976" s="41"/>
    </row>
    <row r="977" spans="1:28" ht="12.75" customHeight="1">
      <c r="A977" s="187" t="s">
        <v>1325</v>
      </c>
      <c r="B977" s="144" t="s">
        <v>780</v>
      </c>
      <c r="C977" s="131"/>
      <c r="D977" s="129">
        <v>0</v>
      </c>
      <c r="E977" s="129" t="s">
        <v>33</v>
      </c>
      <c r="F977" s="129" t="s">
        <v>33</v>
      </c>
      <c r="G977" s="210"/>
      <c r="H977" s="129" t="s">
        <v>34</v>
      </c>
      <c r="I977" s="129" t="s">
        <v>34</v>
      </c>
      <c r="J977" s="210" t="s">
        <v>1841</v>
      </c>
      <c r="K977" s="128"/>
      <c r="L977" s="41"/>
      <c r="M977" s="41"/>
      <c r="N977" s="41"/>
      <c r="O977" s="41"/>
      <c r="P977" s="41"/>
      <c r="Q977" s="41"/>
      <c r="R977" s="41"/>
      <c r="S977" s="41"/>
      <c r="T977" s="41"/>
      <c r="U977" s="41"/>
      <c r="V977" s="41"/>
      <c r="W977" s="41"/>
      <c r="X977" s="41"/>
      <c r="Y977" s="41"/>
      <c r="Z977" s="41"/>
      <c r="AA977" s="41"/>
      <c r="AB977" s="41"/>
    </row>
    <row r="978" spans="1:28" ht="12.75" customHeight="1">
      <c r="A978" s="187" t="s">
        <v>1325</v>
      </c>
      <c r="B978" s="144" t="s">
        <v>2315</v>
      </c>
      <c r="C978" s="131"/>
      <c r="D978" s="129">
        <v>0</v>
      </c>
      <c r="E978" s="129" t="s">
        <v>33</v>
      </c>
      <c r="F978" s="129" t="s">
        <v>33</v>
      </c>
      <c r="G978" s="210"/>
      <c r="H978" s="129" t="s">
        <v>34</v>
      </c>
      <c r="I978" s="129" t="s">
        <v>34</v>
      </c>
      <c r="J978" s="210" t="s">
        <v>1841</v>
      </c>
      <c r="K978" s="128"/>
      <c r="L978" s="41"/>
      <c r="M978" s="41"/>
      <c r="N978" s="41"/>
      <c r="O978" s="41"/>
      <c r="P978" s="41"/>
      <c r="Q978" s="41"/>
      <c r="R978" s="41"/>
      <c r="S978" s="41"/>
      <c r="T978" s="41"/>
      <c r="U978" s="41"/>
      <c r="V978" s="41"/>
      <c r="W978" s="41"/>
      <c r="X978" s="41"/>
      <c r="Y978" s="41"/>
      <c r="Z978" s="41"/>
      <c r="AA978" s="41"/>
      <c r="AB978" s="41"/>
    </row>
    <row r="979" spans="1:28" ht="12.75" customHeight="1">
      <c r="A979" s="187" t="s">
        <v>1325</v>
      </c>
      <c r="B979" s="144" t="s">
        <v>788</v>
      </c>
      <c r="C979" s="131"/>
      <c r="D979" s="129">
        <v>0</v>
      </c>
      <c r="E979" s="129" t="s">
        <v>33</v>
      </c>
      <c r="F979" s="129" t="s">
        <v>33</v>
      </c>
      <c r="G979" s="210"/>
      <c r="H979" s="129" t="s">
        <v>34</v>
      </c>
      <c r="I979" s="129" t="s">
        <v>34</v>
      </c>
      <c r="J979" s="210" t="s">
        <v>1841</v>
      </c>
      <c r="K979" s="128"/>
      <c r="L979" s="41"/>
      <c r="M979" s="41"/>
      <c r="N979" s="41"/>
      <c r="O979" s="41"/>
      <c r="P979" s="41"/>
      <c r="Q979" s="41"/>
      <c r="R979" s="41"/>
      <c r="S979" s="41"/>
      <c r="T979" s="41"/>
      <c r="U979" s="41"/>
      <c r="V979" s="41"/>
      <c r="W979" s="41"/>
      <c r="X979" s="41"/>
      <c r="Y979" s="41"/>
      <c r="Z979" s="41"/>
      <c r="AA979" s="41"/>
      <c r="AB979" s="41"/>
    </row>
    <row r="980" spans="1:28" ht="12.75" customHeight="1">
      <c r="A980" s="187" t="s">
        <v>1325</v>
      </c>
      <c r="B980" s="144" t="s">
        <v>793</v>
      </c>
      <c r="C980" s="131"/>
      <c r="D980" s="129">
        <v>0</v>
      </c>
      <c r="E980" s="129" t="s">
        <v>33</v>
      </c>
      <c r="F980" s="129" t="s">
        <v>33</v>
      </c>
      <c r="G980" s="210"/>
      <c r="H980" s="129" t="s">
        <v>34</v>
      </c>
      <c r="I980" s="129" t="s">
        <v>34</v>
      </c>
      <c r="J980" s="210" t="s">
        <v>1841</v>
      </c>
      <c r="K980" s="128"/>
      <c r="L980" s="41"/>
      <c r="M980" s="41"/>
      <c r="N980" s="41"/>
      <c r="O980" s="41"/>
      <c r="P980" s="41"/>
      <c r="Q980" s="41"/>
      <c r="R980" s="41"/>
      <c r="S980" s="41"/>
      <c r="T980" s="41"/>
      <c r="U980" s="41"/>
      <c r="V980" s="41"/>
      <c r="W980" s="41"/>
      <c r="X980" s="41"/>
      <c r="Y980" s="41"/>
      <c r="Z980" s="41"/>
      <c r="AA980" s="41"/>
      <c r="AB980" s="41"/>
    </row>
    <row r="981" spans="1:28" ht="12.75" customHeight="1">
      <c r="A981" s="187" t="s">
        <v>1325</v>
      </c>
      <c r="B981" s="144" t="s">
        <v>796</v>
      </c>
      <c r="C981" s="131"/>
      <c r="D981" s="129">
        <v>0</v>
      </c>
      <c r="E981" s="129" t="s">
        <v>33</v>
      </c>
      <c r="F981" s="129" t="s">
        <v>33</v>
      </c>
      <c r="G981" s="210"/>
      <c r="H981" s="129" t="s">
        <v>34</v>
      </c>
      <c r="I981" s="129" t="s">
        <v>34</v>
      </c>
      <c r="J981" s="210" t="s">
        <v>1841</v>
      </c>
      <c r="K981" s="128"/>
      <c r="L981" s="41"/>
      <c r="M981" s="41"/>
      <c r="N981" s="41"/>
      <c r="O981" s="41"/>
      <c r="P981" s="41"/>
      <c r="Q981" s="41"/>
      <c r="R981" s="41"/>
      <c r="S981" s="41"/>
      <c r="T981" s="41"/>
      <c r="U981" s="41"/>
      <c r="V981" s="41"/>
      <c r="W981" s="41"/>
      <c r="X981" s="41"/>
      <c r="Y981" s="41"/>
      <c r="Z981" s="41"/>
      <c r="AA981" s="41"/>
      <c r="AB981" s="41"/>
    </row>
    <row r="982" spans="1:28" ht="12.75" customHeight="1">
      <c r="A982" s="187" t="s">
        <v>1325</v>
      </c>
      <c r="B982" s="128" t="s">
        <v>446</v>
      </c>
      <c r="C982" s="131"/>
      <c r="D982" s="129">
        <v>0</v>
      </c>
      <c r="E982" s="129" t="s">
        <v>33</v>
      </c>
      <c r="F982" s="129" t="s">
        <v>33</v>
      </c>
      <c r="G982" s="238"/>
      <c r="H982" s="129" t="s">
        <v>34</v>
      </c>
      <c r="I982" s="129" t="s">
        <v>34</v>
      </c>
      <c r="J982" s="210" t="s">
        <v>1841</v>
      </c>
      <c r="K982" s="128"/>
      <c r="L982" s="41"/>
      <c r="M982" s="41"/>
      <c r="N982" s="41"/>
      <c r="O982" s="41"/>
      <c r="P982" s="41"/>
      <c r="Q982" s="41"/>
      <c r="R982" s="41"/>
      <c r="S982" s="41"/>
      <c r="T982" s="41"/>
      <c r="U982" s="41"/>
      <c r="V982" s="41"/>
      <c r="W982" s="41"/>
      <c r="X982" s="41"/>
      <c r="Y982" s="41"/>
      <c r="Z982" s="41"/>
      <c r="AA982" s="41"/>
      <c r="AB982" s="41"/>
    </row>
    <row r="983" spans="1:28" ht="12.75" customHeight="1">
      <c r="A983" s="187" t="s">
        <v>1325</v>
      </c>
      <c r="B983" s="128" t="s">
        <v>162</v>
      </c>
      <c r="C983" s="131"/>
      <c r="D983" s="129">
        <v>0</v>
      </c>
      <c r="E983" s="129" t="s">
        <v>33</v>
      </c>
      <c r="F983" s="129" t="s">
        <v>33</v>
      </c>
      <c r="G983" s="210"/>
      <c r="H983" s="129" t="s">
        <v>34</v>
      </c>
      <c r="I983" s="129" t="s">
        <v>34</v>
      </c>
      <c r="J983" s="210" t="s">
        <v>1841</v>
      </c>
      <c r="K983" s="128"/>
      <c r="L983" s="41"/>
      <c r="M983" s="41"/>
      <c r="N983" s="41"/>
      <c r="O983" s="41"/>
      <c r="P983" s="41"/>
      <c r="Q983" s="41"/>
      <c r="R983" s="41"/>
      <c r="S983" s="41"/>
      <c r="T983" s="41"/>
      <c r="U983" s="41"/>
      <c r="V983" s="41"/>
      <c r="W983" s="41"/>
      <c r="X983" s="41"/>
      <c r="Y983" s="41"/>
      <c r="Z983" s="41"/>
      <c r="AA983" s="41"/>
      <c r="AB983" s="41"/>
    </row>
    <row r="984" spans="1:28" ht="12.75" customHeight="1">
      <c r="A984" s="187" t="s">
        <v>1325</v>
      </c>
      <c r="B984" s="128" t="s">
        <v>235</v>
      </c>
      <c r="C984" s="186"/>
      <c r="D984" s="129">
        <v>0</v>
      </c>
      <c r="E984" s="129" t="s">
        <v>33</v>
      </c>
      <c r="F984" s="129" t="s">
        <v>33</v>
      </c>
      <c r="G984" s="128"/>
      <c r="H984" s="129" t="s">
        <v>34</v>
      </c>
      <c r="I984" s="129" t="s">
        <v>34</v>
      </c>
      <c r="J984" s="210" t="s">
        <v>1841</v>
      </c>
      <c r="K984" s="128"/>
    </row>
    <row r="985" spans="1:28" ht="12.75" customHeight="1">
      <c r="A985" s="187" t="s">
        <v>1325</v>
      </c>
      <c r="B985" s="144" t="s">
        <v>374</v>
      </c>
      <c r="C985" s="131"/>
      <c r="D985" s="129">
        <v>0</v>
      </c>
      <c r="E985" s="129" t="s">
        <v>33</v>
      </c>
      <c r="F985" s="129" t="s">
        <v>33</v>
      </c>
      <c r="G985" s="210"/>
      <c r="H985" s="129" t="s">
        <v>34</v>
      </c>
      <c r="I985" s="129" t="s">
        <v>34</v>
      </c>
      <c r="J985" s="210" t="s">
        <v>1841</v>
      </c>
      <c r="K985" s="128"/>
      <c r="L985" s="41"/>
      <c r="M985" s="41"/>
      <c r="N985" s="41"/>
      <c r="O985" s="41"/>
      <c r="P985" s="41"/>
      <c r="Q985" s="41"/>
      <c r="R985" s="41"/>
      <c r="S985" s="41"/>
      <c r="T985" s="41"/>
      <c r="U985" s="41"/>
      <c r="V985" s="41"/>
      <c r="W985" s="41"/>
      <c r="X985" s="41"/>
      <c r="Y985" s="41"/>
      <c r="Z985" s="41"/>
      <c r="AA985" s="41"/>
      <c r="AB985" s="41"/>
    </row>
    <row r="986" spans="1:28" ht="12.75" customHeight="1">
      <c r="A986" s="187" t="s">
        <v>1325</v>
      </c>
      <c r="B986" s="128" t="s">
        <v>149</v>
      </c>
      <c r="C986" s="131"/>
      <c r="D986" s="129">
        <v>0</v>
      </c>
      <c r="E986" s="129" t="s">
        <v>34</v>
      </c>
      <c r="F986" s="129" t="s">
        <v>34</v>
      </c>
      <c r="G986" s="128" t="s">
        <v>1849</v>
      </c>
      <c r="H986" s="129" t="s">
        <v>34</v>
      </c>
      <c r="I986" s="129" t="s">
        <v>34</v>
      </c>
      <c r="J986" s="210" t="s">
        <v>1841</v>
      </c>
      <c r="K986" s="128"/>
      <c r="L986" s="41"/>
      <c r="M986" s="41"/>
      <c r="N986" s="41"/>
      <c r="O986" s="41"/>
      <c r="P986" s="41"/>
      <c r="Q986" s="41"/>
      <c r="R986" s="41"/>
      <c r="S986" s="41"/>
      <c r="T986" s="41"/>
      <c r="U986" s="41"/>
      <c r="V986" s="41"/>
      <c r="W986" s="41"/>
      <c r="X986" s="41"/>
      <c r="Y986" s="41"/>
      <c r="Z986" s="41"/>
      <c r="AA986" s="41"/>
      <c r="AB986" s="41"/>
    </row>
    <row r="987" spans="1:28" ht="12.75" customHeight="1">
      <c r="A987" s="187" t="s">
        <v>1325</v>
      </c>
      <c r="B987" s="144" t="s">
        <v>814</v>
      </c>
      <c r="C987" s="131"/>
      <c r="D987" s="129">
        <v>0</v>
      </c>
      <c r="E987" s="129" t="s">
        <v>33</v>
      </c>
      <c r="F987" s="129" t="s">
        <v>33</v>
      </c>
      <c r="G987" s="210"/>
      <c r="H987" s="129" t="s">
        <v>34</v>
      </c>
      <c r="I987" s="129" t="s">
        <v>34</v>
      </c>
      <c r="J987" s="210" t="s">
        <v>1841</v>
      </c>
      <c r="K987" s="128"/>
      <c r="L987" s="41"/>
      <c r="M987" s="41"/>
      <c r="N987" s="41"/>
      <c r="O987" s="41"/>
      <c r="P987" s="41"/>
      <c r="Q987" s="41"/>
      <c r="R987" s="41"/>
      <c r="S987" s="41"/>
      <c r="T987" s="41"/>
      <c r="U987" s="41"/>
      <c r="V987" s="41"/>
      <c r="W987" s="41"/>
      <c r="X987" s="41"/>
      <c r="Y987" s="41"/>
      <c r="Z987" s="41"/>
      <c r="AA987" s="41"/>
      <c r="AB987" s="41"/>
    </row>
    <row r="988" spans="1:28" ht="12.75" customHeight="1">
      <c r="A988" s="187" t="s">
        <v>1325</v>
      </c>
      <c r="B988" s="144" t="s">
        <v>817</v>
      </c>
      <c r="C988" s="131"/>
      <c r="D988" s="129">
        <v>0</v>
      </c>
      <c r="E988" s="129" t="s">
        <v>33</v>
      </c>
      <c r="F988" s="129" t="s">
        <v>33</v>
      </c>
      <c r="G988" s="210"/>
      <c r="H988" s="129" t="s">
        <v>34</v>
      </c>
      <c r="I988" s="129" t="s">
        <v>34</v>
      </c>
      <c r="J988" s="210" t="s">
        <v>1841</v>
      </c>
      <c r="K988" s="128"/>
      <c r="L988" s="41"/>
      <c r="M988" s="41"/>
      <c r="N988" s="41"/>
      <c r="O988" s="41"/>
      <c r="P988" s="41"/>
      <c r="Q988" s="41"/>
      <c r="R988" s="41"/>
      <c r="S988" s="41"/>
      <c r="T988" s="41"/>
      <c r="U988" s="41"/>
      <c r="V988" s="41"/>
      <c r="W988" s="41"/>
      <c r="X988" s="41"/>
      <c r="Y988" s="41"/>
      <c r="Z988" s="41"/>
      <c r="AA988" s="41"/>
      <c r="AB988" s="41"/>
    </row>
    <row r="989" spans="1:28" ht="12.75" customHeight="1">
      <c r="A989" s="187" t="s">
        <v>1325</v>
      </c>
      <c r="B989" s="128" t="s">
        <v>818</v>
      </c>
      <c r="C989" s="128"/>
      <c r="D989" s="129">
        <v>0</v>
      </c>
      <c r="E989" s="129" t="s">
        <v>33</v>
      </c>
      <c r="F989" s="129" t="s">
        <v>33</v>
      </c>
      <c r="G989" s="210"/>
      <c r="H989" s="129" t="s">
        <v>34</v>
      </c>
      <c r="I989" s="129" t="s">
        <v>34</v>
      </c>
      <c r="J989" s="210" t="s">
        <v>1841</v>
      </c>
      <c r="K989" s="128"/>
      <c r="L989" s="41"/>
      <c r="M989" s="41"/>
      <c r="N989" s="41"/>
      <c r="O989" s="41"/>
      <c r="P989" s="41"/>
      <c r="Q989" s="41"/>
      <c r="R989" s="41"/>
      <c r="S989" s="41"/>
      <c r="T989" s="41"/>
      <c r="U989" s="41"/>
      <c r="V989" s="41"/>
      <c r="W989" s="41"/>
      <c r="X989" s="41"/>
      <c r="Y989" s="41"/>
      <c r="Z989" s="41"/>
      <c r="AA989" s="41"/>
      <c r="AB989" s="41"/>
    </row>
    <row r="990" spans="1:28" ht="12.75" customHeight="1">
      <c r="A990" s="187" t="s">
        <v>1325</v>
      </c>
      <c r="B990" s="144" t="s">
        <v>821</v>
      </c>
      <c r="C990" s="131"/>
      <c r="D990" s="129">
        <v>0</v>
      </c>
      <c r="E990" s="129" t="s">
        <v>33</v>
      </c>
      <c r="F990" s="129" t="s">
        <v>33</v>
      </c>
      <c r="G990" s="210"/>
      <c r="H990" s="129" t="s">
        <v>34</v>
      </c>
      <c r="I990" s="129" t="s">
        <v>34</v>
      </c>
      <c r="J990" s="210" t="s">
        <v>1841</v>
      </c>
      <c r="K990" s="128"/>
      <c r="L990" s="41"/>
      <c r="M990" s="41"/>
      <c r="N990" s="41"/>
      <c r="O990" s="41"/>
      <c r="P990" s="41"/>
      <c r="Q990" s="41"/>
      <c r="R990" s="41"/>
      <c r="S990" s="41"/>
      <c r="T990" s="41"/>
      <c r="U990" s="41"/>
      <c r="V990" s="41"/>
      <c r="W990" s="41"/>
      <c r="X990" s="41"/>
      <c r="Y990" s="41"/>
      <c r="Z990" s="41"/>
      <c r="AA990" s="41"/>
      <c r="AB990" s="41"/>
    </row>
    <row r="991" spans="1:28" ht="12.75" customHeight="1">
      <c r="A991" s="232" t="s">
        <v>1325</v>
      </c>
      <c r="B991" s="128" t="s">
        <v>825</v>
      </c>
      <c r="C991" s="131"/>
      <c r="D991" s="129">
        <v>0</v>
      </c>
      <c r="E991" s="129" t="s">
        <v>33</v>
      </c>
      <c r="F991" s="129" t="s">
        <v>33</v>
      </c>
      <c r="G991" s="128"/>
      <c r="H991" s="129" t="s">
        <v>34</v>
      </c>
      <c r="I991" s="129" t="s">
        <v>34</v>
      </c>
      <c r="J991" s="210" t="s">
        <v>1841</v>
      </c>
      <c r="K991" s="128"/>
      <c r="L991" s="41"/>
      <c r="M991" s="41"/>
      <c r="N991" s="41"/>
      <c r="O991" s="41"/>
      <c r="P991" s="41"/>
      <c r="Q991" s="41"/>
      <c r="R991" s="41"/>
      <c r="S991" s="41"/>
      <c r="T991" s="41"/>
      <c r="U991" s="41"/>
      <c r="V991" s="41"/>
      <c r="W991" s="41"/>
      <c r="X991" s="41"/>
      <c r="Y991" s="41"/>
      <c r="Z991" s="41"/>
      <c r="AA991" s="41"/>
      <c r="AB991" s="41"/>
    </row>
    <row r="992" spans="1:28" ht="12.75" customHeight="1">
      <c r="A992" s="187" t="s">
        <v>1850</v>
      </c>
      <c r="B992" s="103" t="s">
        <v>771</v>
      </c>
      <c r="C992" s="104"/>
      <c r="D992" s="105">
        <v>0</v>
      </c>
      <c r="E992" s="105" t="s">
        <v>33</v>
      </c>
      <c r="F992" s="105" t="s">
        <v>33</v>
      </c>
      <c r="G992" s="106"/>
      <c r="H992" s="105" t="s">
        <v>34</v>
      </c>
      <c r="I992" s="105" t="s">
        <v>34</v>
      </c>
      <c r="J992" s="106" t="s">
        <v>1841</v>
      </c>
      <c r="K992" s="103"/>
      <c r="L992" s="23"/>
      <c r="M992" s="23"/>
      <c r="N992" s="23"/>
      <c r="O992" s="23"/>
      <c r="P992" s="23"/>
      <c r="Q992" s="23"/>
      <c r="R992" s="23"/>
      <c r="S992" s="23"/>
      <c r="T992" s="23"/>
      <c r="U992" s="23"/>
      <c r="V992" s="23"/>
      <c r="W992" s="23"/>
      <c r="X992" s="23"/>
      <c r="Y992" s="23"/>
      <c r="Z992" s="23"/>
      <c r="AA992" s="23"/>
      <c r="AB992" s="23"/>
    </row>
    <row r="993" spans="1:28" ht="12.75" customHeight="1">
      <c r="A993" s="187" t="s">
        <v>1850</v>
      </c>
      <c r="B993" s="144" t="s">
        <v>780</v>
      </c>
      <c r="C993" s="131"/>
      <c r="D993" s="129">
        <v>0</v>
      </c>
      <c r="E993" s="129" t="s">
        <v>33</v>
      </c>
      <c r="F993" s="129" t="s">
        <v>33</v>
      </c>
      <c r="G993" s="210"/>
      <c r="H993" s="129" t="s">
        <v>34</v>
      </c>
      <c r="I993" s="129" t="s">
        <v>34</v>
      </c>
      <c r="J993" s="210" t="s">
        <v>1841</v>
      </c>
      <c r="K993" s="128"/>
      <c r="L993" s="41"/>
      <c r="M993" s="41"/>
      <c r="N993" s="41"/>
      <c r="O993" s="41"/>
      <c r="P993" s="41"/>
      <c r="Q993" s="41"/>
      <c r="R993" s="41"/>
      <c r="S993" s="41"/>
      <c r="T993" s="41"/>
      <c r="U993" s="41"/>
      <c r="V993" s="41"/>
      <c r="W993" s="41"/>
      <c r="X993" s="41"/>
      <c r="Y993" s="41"/>
      <c r="Z993" s="41"/>
      <c r="AA993" s="41"/>
      <c r="AB993" s="41"/>
    </row>
    <row r="994" spans="1:28" ht="12.75" customHeight="1">
      <c r="A994" s="187" t="s">
        <v>1850</v>
      </c>
      <c r="B994" s="144" t="s">
        <v>2315</v>
      </c>
      <c r="C994" s="131"/>
      <c r="D994" s="129">
        <v>0</v>
      </c>
      <c r="E994" s="129" t="s">
        <v>33</v>
      </c>
      <c r="F994" s="129" t="s">
        <v>33</v>
      </c>
      <c r="G994" s="210"/>
      <c r="H994" s="129" t="s">
        <v>34</v>
      </c>
      <c r="I994" s="129" t="s">
        <v>34</v>
      </c>
      <c r="J994" s="210" t="s">
        <v>1841</v>
      </c>
      <c r="K994" s="128"/>
      <c r="L994" s="41"/>
      <c r="M994" s="41"/>
      <c r="N994" s="41"/>
      <c r="O994" s="41"/>
      <c r="P994" s="41"/>
      <c r="Q994" s="41"/>
      <c r="R994" s="41"/>
      <c r="S994" s="41"/>
      <c r="T994" s="41"/>
      <c r="U994" s="41"/>
      <c r="V994" s="41"/>
      <c r="W994" s="41"/>
      <c r="X994" s="41"/>
      <c r="Y994" s="41"/>
      <c r="Z994" s="41"/>
      <c r="AA994" s="41"/>
      <c r="AB994" s="41"/>
    </row>
    <row r="995" spans="1:28" ht="12.75" customHeight="1">
      <c r="A995" s="187" t="s">
        <v>1850</v>
      </c>
      <c r="B995" s="144" t="s">
        <v>788</v>
      </c>
      <c r="C995" s="131"/>
      <c r="D995" s="129">
        <v>0</v>
      </c>
      <c r="E995" s="129" t="s">
        <v>33</v>
      </c>
      <c r="F995" s="129" t="s">
        <v>33</v>
      </c>
      <c r="G995" s="210"/>
      <c r="H995" s="129" t="s">
        <v>34</v>
      </c>
      <c r="I995" s="129" t="s">
        <v>34</v>
      </c>
      <c r="J995" s="210" t="s">
        <v>1841</v>
      </c>
      <c r="K995" s="128"/>
      <c r="L995" s="41"/>
      <c r="M995" s="41"/>
      <c r="N995" s="41"/>
      <c r="O995" s="41"/>
      <c r="P995" s="41"/>
      <c r="Q995" s="41"/>
      <c r="R995" s="41"/>
      <c r="S995" s="41"/>
      <c r="T995" s="41"/>
      <c r="U995" s="41"/>
      <c r="V995" s="41"/>
      <c r="W995" s="41"/>
      <c r="X995" s="41"/>
      <c r="Y995" s="41"/>
      <c r="Z995" s="41"/>
      <c r="AA995" s="41"/>
      <c r="AB995" s="41"/>
    </row>
    <row r="996" spans="1:28" ht="12.75" customHeight="1">
      <c r="A996" s="187" t="s">
        <v>1850</v>
      </c>
      <c r="B996" s="144" t="s">
        <v>793</v>
      </c>
      <c r="C996" s="131"/>
      <c r="D996" s="129">
        <v>0</v>
      </c>
      <c r="E996" s="129" t="s">
        <v>33</v>
      </c>
      <c r="F996" s="129" t="s">
        <v>33</v>
      </c>
      <c r="G996" s="210"/>
      <c r="H996" s="129" t="s">
        <v>34</v>
      </c>
      <c r="I996" s="129" t="s">
        <v>34</v>
      </c>
      <c r="J996" s="210" t="s">
        <v>1841</v>
      </c>
      <c r="K996" s="128"/>
      <c r="L996" s="41"/>
      <c r="M996" s="41"/>
      <c r="N996" s="41"/>
      <c r="O996" s="41"/>
      <c r="P996" s="41"/>
      <c r="Q996" s="41"/>
      <c r="R996" s="41"/>
      <c r="S996" s="41"/>
      <c r="T996" s="41"/>
      <c r="U996" s="41"/>
      <c r="V996" s="41"/>
      <c r="W996" s="41"/>
      <c r="X996" s="41"/>
      <c r="Y996" s="41"/>
      <c r="Z996" s="41"/>
      <c r="AA996" s="41"/>
      <c r="AB996" s="41"/>
    </row>
    <row r="997" spans="1:28" ht="12.75" customHeight="1">
      <c r="A997" s="187" t="s">
        <v>1850</v>
      </c>
      <c r="B997" s="144" t="s">
        <v>796</v>
      </c>
      <c r="C997" s="131"/>
      <c r="D997" s="129">
        <v>0</v>
      </c>
      <c r="E997" s="129" t="s">
        <v>33</v>
      </c>
      <c r="F997" s="129" t="s">
        <v>33</v>
      </c>
      <c r="G997" s="210"/>
      <c r="H997" s="129" t="s">
        <v>34</v>
      </c>
      <c r="I997" s="129" t="s">
        <v>34</v>
      </c>
      <c r="J997" s="210" t="s">
        <v>1841</v>
      </c>
      <c r="K997" s="128"/>
      <c r="L997" s="41"/>
      <c r="M997" s="41"/>
      <c r="N997" s="41"/>
      <c r="O997" s="41"/>
      <c r="P997" s="41"/>
      <c r="Q997" s="41"/>
      <c r="R997" s="41"/>
      <c r="S997" s="41"/>
      <c r="T997" s="41"/>
      <c r="U997" s="41"/>
      <c r="V997" s="41"/>
      <c r="W997" s="41"/>
      <c r="X997" s="41"/>
      <c r="Y997" s="41"/>
      <c r="Z997" s="41"/>
      <c r="AA997" s="41"/>
      <c r="AB997" s="41"/>
    </row>
    <row r="998" spans="1:28" ht="12.75" customHeight="1">
      <c r="A998" s="187" t="s">
        <v>1850</v>
      </c>
      <c r="B998" s="128" t="s">
        <v>446</v>
      </c>
      <c r="C998" s="131"/>
      <c r="D998" s="129">
        <v>0</v>
      </c>
      <c r="E998" s="129" t="s">
        <v>33</v>
      </c>
      <c r="F998" s="129" t="s">
        <v>33</v>
      </c>
      <c r="G998" s="238"/>
      <c r="H998" s="129" t="s">
        <v>34</v>
      </c>
      <c r="I998" s="129" t="s">
        <v>34</v>
      </c>
      <c r="J998" s="210" t="s">
        <v>1841</v>
      </c>
      <c r="K998" s="128"/>
      <c r="L998" s="41"/>
      <c r="M998" s="41"/>
      <c r="N998" s="41"/>
      <c r="O998" s="41"/>
      <c r="P998" s="41"/>
      <c r="Q998" s="41"/>
      <c r="R998" s="41"/>
      <c r="S998" s="41"/>
      <c r="T998" s="41"/>
      <c r="U998" s="41"/>
      <c r="V998" s="41"/>
      <c r="W998" s="41"/>
      <c r="X998" s="41"/>
      <c r="Y998" s="41"/>
      <c r="Z998" s="41"/>
      <c r="AA998" s="41"/>
      <c r="AB998" s="41"/>
    </row>
    <row r="999" spans="1:28" ht="12.75" customHeight="1">
      <c r="A999" s="187" t="s">
        <v>1850</v>
      </c>
      <c r="B999" s="128" t="s">
        <v>162</v>
      </c>
      <c r="C999" s="131"/>
      <c r="D999" s="129">
        <v>0</v>
      </c>
      <c r="E999" s="129" t="s">
        <v>33</v>
      </c>
      <c r="F999" s="129" t="s">
        <v>33</v>
      </c>
      <c r="G999" s="210"/>
      <c r="H999" s="129" t="s">
        <v>34</v>
      </c>
      <c r="I999" s="129" t="s">
        <v>34</v>
      </c>
      <c r="J999" s="210" t="s">
        <v>1841</v>
      </c>
      <c r="K999" s="128"/>
      <c r="L999" s="41"/>
      <c r="M999" s="41"/>
      <c r="N999" s="41"/>
      <c r="O999" s="41"/>
      <c r="P999" s="41"/>
      <c r="Q999" s="41"/>
      <c r="R999" s="41"/>
      <c r="S999" s="41"/>
      <c r="T999" s="41"/>
      <c r="U999" s="41"/>
      <c r="V999" s="41"/>
      <c r="W999" s="41"/>
      <c r="X999" s="41"/>
      <c r="Y999" s="41"/>
      <c r="Z999" s="41"/>
      <c r="AA999" s="41"/>
      <c r="AB999" s="41"/>
    </row>
    <row r="1000" spans="1:28" ht="12.75" customHeight="1">
      <c r="A1000" s="187" t="s">
        <v>1850</v>
      </c>
      <c r="B1000" s="128" t="s">
        <v>235</v>
      </c>
      <c r="C1000" s="186"/>
      <c r="D1000" s="129">
        <v>0</v>
      </c>
      <c r="E1000" s="129" t="s">
        <v>33</v>
      </c>
      <c r="F1000" s="129" t="s">
        <v>33</v>
      </c>
      <c r="G1000" s="128"/>
      <c r="H1000" s="129" t="s">
        <v>34</v>
      </c>
      <c r="I1000" s="129" t="s">
        <v>34</v>
      </c>
      <c r="J1000" s="210" t="s">
        <v>1841</v>
      </c>
      <c r="K1000" s="128"/>
    </row>
    <row r="1001" spans="1:28" ht="12.75" customHeight="1">
      <c r="A1001" s="187" t="s">
        <v>1850</v>
      </c>
      <c r="B1001" s="144" t="s">
        <v>374</v>
      </c>
      <c r="C1001" s="131"/>
      <c r="D1001" s="129">
        <v>0</v>
      </c>
      <c r="E1001" s="129" t="s">
        <v>33</v>
      </c>
      <c r="F1001" s="129" t="s">
        <v>33</v>
      </c>
      <c r="G1001" s="210"/>
      <c r="H1001" s="129" t="s">
        <v>34</v>
      </c>
      <c r="I1001" s="129" t="s">
        <v>34</v>
      </c>
      <c r="J1001" s="210" t="s">
        <v>1841</v>
      </c>
      <c r="K1001" s="128"/>
      <c r="L1001" s="41"/>
      <c r="M1001" s="41"/>
      <c r="N1001" s="41"/>
      <c r="O1001" s="41"/>
      <c r="P1001" s="41"/>
      <c r="Q1001" s="41"/>
      <c r="R1001" s="41"/>
      <c r="S1001" s="41"/>
      <c r="T1001" s="41"/>
      <c r="U1001" s="41"/>
      <c r="V1001" s="41"/>
      <c r="W1001" s="41"/>
      <c r="X1001" s="41"/>
      <c r="Y1001" s="41"/>
      <c r="Z1001" s="41"/>
      <c r="AA1001" s="41"/>
      <c r="AB1001" s="41"/>
    </row>
    <row r="1002" spans="1:28" ht="12.75" customHeight="1">
      <c r="A1002" s="187" t="s">
        <v>1850</v>
      </c>
      <c r="B1002" s="128" t="s">
        <v>149</v>
      </c>
      <c r="C1002" s="131"/>
      <c r="D1002" s="129">
        <v>0</v>
      </c>
      <c r="E1002" s="129" t="s">
        <v>34</v>
      </c>
      <c r="F1002" s="129" t="s">
        <v>34</v>
      </c>
      <c r="G1002" s="210" t="s">
        <v>1851</v>
      </c>
      <c r="H1002" s="129" t="s">
        <v>34</v>
      </c>
      <c r="I1002" s="129" t="s">
        <v>34</v>
      </c>
      <c r="J1002" s="210" t="s">
        <v>1841</v>
      </c>
      <c r="K1002" s="128"/>
      <c r="L1002" s="41"/>
      <c r="M1002" s="41"/>
      <c r="N1002" s="41"/>
      <c r="O1002" s="41"/>
      <c r="P1002" s="41"/>
      <c r="Q1002" s="41"/>
      <c r="R1002" s="41"/>
      <c r="S1002" s="41"/>
      <c r="T1002" s="41"/>
      <c r="U1002" s="41"/>
      <c r="V1002" s="41"/>
      <c r="W1002" s="41"/>
      <c r="X1002" s="41"/>
      <c r="Y1002" s="41"/>
      <c r="Z1002" s="41"/>
      <c r="AA1002" s="41"/>
      <c r="AB1002" s="41"/>
    </row>
    <row r="1003" spans="1:28" ht="12.75" customHeight="1">
      <c r="A1003" s="187" t="s">
        <v>1850</v>
      </c>
      <c r="B1003" s="144" t="s">
        <v>814</v>
      </c>
      <c r="C1003" s="131"/>
      <c r="D1003" s="129">
        <v>0</v>
      </c>
      <c r="E1003" s="129" t="s">
        <v>33</v>
      </c>
      <c r="F1003" s="129" t="s">
        <v>33</v>
      </c>
      <c r="G1003" s="210"/>
      <c r="H1003" s="129" t="s">
        <v>34</v>
      </c>
      <c r="I1003" s="129" t="s">
        <v>34</v>
      </c>
      <c r="J1003" s="210" t="s">
        <v>1841</v>
      </c>
      <c r="K1003" s="128"/>
      <c r="L1003" s="41"/>
      <c r="M1003" s="41"/>
      <c r="N1003" s="41"/>
      <c r="O1003" s="41"/>
      <c r="P1003" s="41"/>
      <c r="Q1003" s="41"/>
      <c r="R1003" s="41"/>
      <c r="S1003" s="41"/>
      <c r="T1003" s="41"/>
      <c r="U1003" s="41"/>
      <c r="V1003" s="41"/>
      <c r="W1003" s="41"/>
      <c r="X1003" s="41"/>
      <c r="Y1003" s="41"/>
      <c r="Z1003" s="41"/>
      <c r="AA1003" s="41"/>
      <c r="AB1003" s="41"/>
    </row>
    <row r="1004" spans="1:28" ht="12.75" customHeight="1">
      <c r="A1004" s="187" t="s">
        <v>1850</v>
      </c>
      <c r="B1004" s="144" t="s">
        <v>817</v>
      </c>
      <c r="C1004" s="131"/>
      <c r="D1004" s="129">
        <v>0</v>
      </c>
      <c r="E1004" s="129" t="s">
        <v>33</v>
      </c>
      <c r="F1004" s="129" t="s">
        <v>33</v>
      </c>
      <c r="G1004" s="210"/>
      <c r="H1004" s="129" t="s">
        <v>34</v>
      </c>
      <c r="I1004" s="129" t="s">
        <v>34</v>
      </c>
      <c r="J1004" s="210" t="s">
        <v>1841</v>
      </c>
      <c r="K1004" s="128"/>
      <c r="L1004" s="41"/>
      <c r="M1004" s="41"/>
      <c r="N1004" s="41"/>
      <c r="O1004" s="41"/>
      <c r="P1004" s="41"/>
      <c r="Q1004" s="41"/>
      <c r="R1004" s="41"/>
      <c r="S1004" s="41"/>
      <c r="T1004" s="41"/>
      <c r="U1004" s="41"/>
      <c r="V1004" s="41"/>
      <c r="W1004" s="41"/>
      <c r="X1004" s="41"/>
      <c r="Y1004" s="41"/>
      <c r="Z1004" s="41"/>
      <c r="AA1004" s="41"/>
      <c r="AB1004" s="41"/>
    </row>
    <row r="1005" spans="1:28" ht="12.75" customHeight="1">
      <c r="A1005" s="187" t="s">
        <v>1850</v>
      </c>
      <c r="B1005" s="128" t="s">
        <v>818</v>
      </c>
      <c r="C1005" s="128"/>
      <c r="D1005" s="129">
        <v>0</v>
      </c>
      <c r="E1005" s="129" t="s">
        <v>33</v>
      </c>
      <c r="F1005" s="129" t="s">
        <v>33</v>
      </c>
      <c r="G1005" s="210"/>
      <c r="H1005" s="129" t="s">
        <v>34</v>
      </c>
      <c r="I1005" s="129" t="s">
        <v>34</v>
      </c>
      <c r="J1005" s="210" t="s">
        <v>1841</v>
      </c>
      <c r="K1005" s="128"/>
      <c r="L1005" s="41"/>
      <c r="M1005" s="41"/>
      <c r="N1005" s="41"/>
      <c r="O1005" s="41"/>
      <c r="P1005" s="41"/>
      <c r="Q1005" s="41"/>
      <c r="R1005" s="41"/>
      <c r="S1005" s="41"/>
      <c r="T1005" s="41"/>
      <c r="U1005" s="41"/>
      <c r="V1005" s="41"/>
      <c r="W1005" s="41"/>
      <c r="X1005" s="41"/>
      <c r="Y1005" s="41"/>
      <c r="Z1005" s="41"/>
      <c r="AA1005" s="41"/>
      <c r="AB1005" s="41"/>
    </row>
    <row r="1006" spans="1:28" ht="12.75" customHeight="1">
      <c r="A1006" s="187" t="s">
        <v>1850</v>
      </c>
      <c r="B1006" s="144" t="s">
        <v>821</v>
      </c>
      <c r="C1006" s="131"/>
      <c r="D1006" s="129">
        <v>0</v>
      </c>
      <c r="E1006" s="129" t="s">
        <v>33</v>
      </c>
      <c r="F1006" s="129" t="s">
        <v>33</v>
      </c>
      <c r="G1006" s="210"/>
      <c r="H1006" s="129" t="s">
        <v>34</v>
      </c>
      <c r="I1006" s="129" t="s">
        <v>34</v>
      </c>
      <c r="J1006" s="210" t="s">
        <v>1841</v>
      </c>
      <c r="K1006" s="128"/>
      <c r="L1006" s="41"/>
      <c r="M1006" s="41"/>
      <c r="N1006" s="41"/>
      <c r="O1006" s="41"/>
      <c r="P1006" s="41"/>
      <c r="Q1006" s="41"/>
      <c r="R1006" s="41"/>
      <c r="S1006" s="41"/>
      <c r="T1006" s="41"/>
      <c r="U1006" s="41"/>
      <c r="V1006" s="41"/>
      <c r="W1006" s="41"/>
      <c r="X1006" s="41"/>
      <c r="Y1006" s="41"/>
      <c r="Z1006" s="41"/>
      <c r="AA1006" s="41"/>
      <c r="AB1006" s="41"/>
    </row>
    <row r="1007" spans="1:28" ht="12.75" customHeight="1">
      <c r="A1007" s="232" t="s">
        <v>1850</v>
      </c>
      <c r="B1007" s="128" t="s">
        <v>825</v>
      </c>
      <c r="C1007" s="131"/>
      <c r="D1007" s="129">
        <v>0</v>
      </c>
      <c r="E1007" s="129" t="s">
        <v>33</v>
      </c>
      <c r="F1007" s="129" t="s">
        <v>33</v>
      </c>
      <c r="G1007" s="128"/>
      <c r="H1007" s="129" t="s">
        <v>34</v>
      </c>
      <c r="I1007" s="129" t="s">
        <v>34</v>
      </c>
      <c r="J1007" s="210" t="s">
        <v>1841</v>
      </c>
      <c r="K1007" s="128"/>
      <c r="L1007" s="41"/>
      <c r="M1007" s="41"/>
      <c r="N1007" s="41"/>
      <c r="O1007" s="41"/>
      <c r="P1007" s="41"/>
      <c r="Q1007" s="41"/>
      <c r="R1007" s="41"/>
      <c r="S1007" s="41"/>
      <c r="T1007" s="41"/>
      <c r="U1007" s="41"/>
      <c r="V1007" s="41"/>
      <c r="W1007" s="41"/>
      <c r="X1007" s="41"/>
      <c r="Y1007" s="41"/>
      <c r="Z1007" s="41"/>
      <c r="AA1007" s="41"/>
      <c r="AB1007" s="41"/>
    </row>
    <row r="1008" spans="1:28" ht="12.75" customHeight="1">
      <c r="A1008" s="187" t="s">
        <v>1347</v>
      </c>
      <c r="B1008" s="103" t="s">
        <v>771</v>
      </c>
      <c r="C1008" s="104"/>
      <c r="D1008" s="105">
        <v>0</v>
      </c>
      <c r="E1008" s="105" t="s">
        <v>33</v>
      </c>
      <c r="F1008" s="105" t="s">
        <v>33</v>
      </c>
      <c r="G1008" s="106"/>
      <c r="H1008" s="105" t="s">
        <v>34</v>
      </c>
      <c r="I1008" s="105" t="s">
        <v>34</v>
      </c>
      <c r="J1008" s="106" t="s">
        <v>1841</v>
      </c>
      <c r="K1008" s="103"/>
      <c r="L1008" s="23"/>
      <c r="M1008" s="23"/>
      <c r="N1008" s="23"/>
      <c r="O1008" s="23"/>
      <c r="P1008" s="23"/>
      <c r="Q1008" s="23"/>
      <c r="R1008" s="23"/>
      <c r="S1008" s="23"/>
      <c r="T1008" s="23"/>
      <c r="U1008" s="23"/>
      <c r="V1008" s="23"/>
      <c r="W1008" s="23"/>
      <c r="X1008" s="23"/>
      <c r="Y1008" s="23"/>
      <c r="Z1008" s="23"/>
      <c r="AA1008" s="23"/>
      <c r="AB1008" s="23"/>
    </row>
    <row r="1009" spans="1:28" ht="12.75" customHeight="1">
      <c r="A1009" s="187" t="s">
        <v>1347</v>
      </c>
      <c r="B1009" s="144" t="s">
        <v>780</v>
      </c>
      <c r="C1009" s="131"/>
      <c r="D1009" s="129">
        <v>0</v>
      </c>
      <c r="E1009" s="129" t="s">
        <v>33</v>
      </c>
      <c r="F1009" s="129" t="s">
        <v>33</v>
      </c>
      <c r="G1009" s="210"/>
      <c r="H1009" s="129" t="s">
        <v>34</v>
      </c>
      <c r="I1009" s="129" t="s">
        <v>34</v>
      </c>
      <c r="J1009" s="210" t="s">
        <v>1841</v>
      </c>
      <c r="K1009" s="128"/>
      <c r="L1009" s="41"/>
      <c r="M1009" s="41"/>
      <c r="N1009" s="41"/>
      <c r="O1009" s="41"/>
      <c r="P1009" s="41"/>
      <c r="Q1009" s="41"/>
      <c r="R1009" s="41"/>
      <c r="S1009" s="41"/>
      <c r="T1009" s="41"/>
      <c r="U1009" s="41"/>
      <c r="V1009" s="41"/>
      <c r="W1009" s="41"/>
      <c r="X1009" s="41"/>
      <c r="Y1009" s="41"/>
      <c r="Z1009" s="41"/>
      <c r="AA1009" s="41"/>
      <c r="AB1009" s="41"/>
    </row>
    <row r="1010" spans="1:28" ht="12.75" customHeight="1">
      <c r="A1010" s="187" t="s">
        <v>1347</v>
      </c>
      <c r="B1010" s="144" t="s">
        <v>2315</v>
      </c>
      <c r="C1010" s="131"/>
      <c r="D1010" s="129">
        <v>0</v>
      </c>
      <c r="E1010" s="129" t="s">
        <v>33</v>
      </c>
      <c r="F1010" s="129" t="s">
        <v>33</v>
      </c>
      <c r="G1010" s="210"/>
      <c r="H1010" s="129" t="s">
        <v>34</v>
      </c>
      <c r="I1010" s="129" t="s">
        <v>34</v>
      </c>
      <c r="J1010" s="210" t="s">
        <v>1841</v>
      </c>
      <c r="K1010" s="128"/>
      <c r="L1010" s="41"/>
      <c r="M1010" s="41"/>
      <c r="N1010" s="41"/>
      <c r="O1010" s="41"/>
      <c r="P1010" s="41"/>
      <c r="Q1010" s="41"/>
      <c r="R1010" s="41"/>
      <c r="S1010" s="41"/>
      <c r="T1010" s="41"/>
      <c r="U1010" s="41"/>
      <c r="V1010" s="41"/>
      <c r="W1010" s="41"/>
      <c r="X1010" s="41"/>
      <c r="Y1010" s="41"/>
      <c r="Z1010" s="41"/>
      <c r="AA1010" s="41"/>
      <c r="AB1010" s="41"/>
    </row>
    <row r="1011" spans="1:28" ht="12.75" customHeight="1">
      <c r="A1011" s="187" t="s">
        <v>1347</v>
      </c>
      <c r="B1011" s="144" t="s">
        <v>788</v>
      </c>
      <c r="C1011" s="131"/>
      <c r="D1011" s="129">
        <v>0</v>
      </c>
      <c r="E1011" s="129" t="s">
        <v>33</v>
      </c>
      <c r="F1011" s="129" t="s">
        <v>33</v>
      </c>
      <c r="G1011" s="210"/>
      <c r="H1011" s="129" t="s">
        <v>34</v>
      </c>
      <c r="I1011" s="129" t="s">
        <v>34</v>
      </c>
      <c r="J1011" s="210" t="s">
        <v>1841</v>
      </c>
      <c r="K1011" s="128"/>
      <c r="L1011" s="41"/>
      <c r="M1011" s="41"/>
      <c r="N1011" s="41"/>
      <c r="O1011" s="41"/>
      <c r="P1011" s="41"/>
      <c r="Q1011" s="41"/>
      <c r="R1011" s="41"/>
      <c r="S1011" s="41"/>
      <c r="T1011" s="41"/>
      <c r="U1011" s="41"/>
      <c r="V1011" s="41"/>
      <c r="W1011" s="41"/>
      <c r="X1011" s="41"/>
      <c r="Y1011" s="41"/>
      <c r="Z1011" s="41"/>
      <c r="AA1011" s="41"/>
      <c r="AB1011" s="41"/>
    </row>
    <row r="1012" spans="1:28" ht="12.75" customHeight="1">
      <c r="A1012" s="187" t="s">
        <v>1347</v>
      </c>
      <c r="B1012" s="144" t="s">
        <v>793</v>
      </c>
      <c r="C1012" s="131"/>
      <c r="D1012" s="129">
        <v>0</v>
      </c>
      <c r="E1012" s="129" t="s">
        <v>33</v>
      </c>
      <c r="F1012" s="129" t="s">
        <v>33</v>
      </c>
      <c r="G1012" s="210"/>
      <c r="H1012" s="129" t="s">
        <v>34</v>
      </c>
      <c r="I1012" s="129" t="s">
        <v>34</v>
      </c>
      <c r="J1012" s="210" t="s">
        <v>1841</v>
      </c>
      <c r="K1012" s="128"/>
      <c r="L1012" s="41"/>
      <c r="M1012" s="41"/>
      <c r="N1012" s="41"/>
      <c r="O1012" s="41"/>
      <c r="P1012" s="41"/>
      <c r="Q1012" s="41"/>
      <c r="R1012" s="41"/>
      <c r="S1012" s="41"/>
      <c r="T1012" s="41"/>
      <c r="U1012" s="41"/>
      <c r="V1012" s="41"/>
      <c r="W1012" s="41"/>
      <c r="X1012" s="41"/>
      <c r="Y1012" s="41"/>
      <c r="Z1012" s="41"/>
      <c r="AA1012" s="41"/>
      <c r="AB1012" s="41"/>
    </row>
    <row r="1013" spans="1:28" ht="12.75" customHeight="1">
      <c r="A1013" s="187" t="s">
        <v>1347</v>
      </c>
      <c r="B1013" s="144" t="s">
        <v>796</v>
      </c>
      <c r="C1013" s="131"/>
      <c r="D1013" s="129">
        <v>0</v>
      </c>
      <c r="E1013" s="129" t="s">
        <v>33</v>
      </c>
      <c r="F1013" s="129" t="s">
        <v>33</v>
      </c>
      <c r="G1013" s="210"/>
      <c r="H1013" s="129" t="s">
        <v>34</v>
      </c>
      <c r="I1013" s="129" t="s">
        <v>34</v>
      </c>
      <c r="J1013" s="210" t="s">
        <v>1841</v>
      </c>
      <c r="K1013" s="128"/>
      <c r="L1013" s="41"/>
      <c r="M1013" s="41"/>
      <c r="N1013" s="41"/>
      <c r="O1013" s="41"/>
      <c r="P1013" s="41"/>
      <c r="Q1013" s="41"/>
      <c r="R1013" s="41"/>
      <c r="S1013" s="41"/>
      <c r="T1013" s="41"/>
      <c r="U1013" s="41"/>
      <c r="V1013" s="41"/>
      <c r="W1013" s="41"/>
      <c r="X1013" s="41"/>
      <c r="Y1013" s="41"/>
      <c r="Z1013" s="41"/>
      <c r="AA1013" s="41"/>
      <c r="AB1013" s="41"/>
    </row>
    <row r="1014" spans="1:28" ht="12.75" customHeight="1">
      <c r="A1014" s="187" t="s">
        <v>1347</v>
      </c>
      <c r="B1014" s="128" t="s">
        <v>446</v>
      </c>
      <c r="C1014" s="131"/>
      <c r="D1014" s="129">
        <v>0</v>
      </c>
      <c r="E1014" s="129" t="s">
        <v>33</v>
      </c>
      <c r="F1014" s="129" t="s">
        <v>33</v>
      </c>
      <c r="G1014" s="238"/>
      <c r="H1014" s="129" t="s">
        <v>34</v>
      </c>
      <c r="I1014" s="129" t="s">
        <v>34</v>
      </c>
      <c r="J1014" s="210" t="s">
        <v>1841</v>
      </c>
      <c r="K1014" s="128"/>
      <c r="L1014" s="41"/>
      <c r="M1014" s="41"/>
      <c r="N1014" s="41"/>
      <c r="O1014" s="41"/>
      <c r="P1014" s="41"/>
      <c r="Q1014" s="41"/>
      <c r="R1014" s="41"/>
      <c r="S1014" s="41"/>
      <c r="T1014" s="41"/>
      <c r="U1014" s="41"/>
      <c r="V1014" s="41"/>
      <c r="W1014" s="41"/>
      <c r="X1014" s="41"/>
      <c r="Y1014" s="41"/>
      <c r="Z1014" s="41"/>
      <c r="AA1014" s="41"/>
      <c r="AB1014" s="41"/>
    </row>
    <row r="1015" spans="1:28" ht="12.75" customHeight="1">
      <c r="A1015" s="187" t="s">
        <v>1347</v>
      </c>
      <c r="B1015" s="128" t="s">
        <v>162</v>
      </c>
      <c r="C1015" s="131"/>
      <c r="D1015" s="129">
        <v>0</v>
      </c>
      <c r="E1015" s="129" t="s">
        <v>33</v>
      </c>
      <c r="F1015" s="129" t="s">
        <v>33</v>
      </c>
      <c r="G1015" s="210"/>
      <c r="H1015" s="129" t="s">
        <v>34</v>
      </c>
      <c r="I1015" s="129" t="s">
        <v>34</v>
      </c>
      <c r="J1015" s="210" t="s">
        <v>1841</v>
      </c>
      <c r="K1015" s="128"/>
      <c r="L1015" s="41"/>
      <c r="M1015" s="41"/>
      <c r="N1015" s="41"/>
      <c r="O1015" s="41"/>
      <c r="P1015" s="41"/>
      <c r="Q1015" s="41"/>
      <c r="R1015" s="41"/>
      <c r="S1015" s="41"/>
      <c r="T1015" s="41"/>
      <c r="U1015" s="41"/>
      <c r="V1015" s="41"/>
      <c r="W1015" s="41"/>
      <c r="X1015" s="41"/>
      <c r="Y1015" s="41"/>
      <c r="Z1015" s="41"/>
      <c r="AA1015" s="41"/>
      <c r="AB1015" s="41"/>
    </row>
    <row r="1016" spans="1:28" ht="12.75" customHeight="1">
      <c r="A1016" s="187" t="s">
        <v>1347</v>
      </c>
      <c r="B1016" s="128" t="s">
        <v>235</v>
      </c>
      <c r="C1016" s="186"/>
      <c r="D1016" s="129">
        <v>0</v>
      </c>
      <c r="E1016" s="129" t="s">
        <v>33</v>
      </c>
      <c r="F1016" s="129" t="s">
        <v>33</v>
      </c>
      <c r="G1016" s="128"/>
      <c r="H1016" s="129" t="s">
        <v>34</v>
      </c>
      <c r="I1016" s="129" t="s">
        <v>34</v>
      </c>
      <c r="J1016" s="210" t="s">
        <v>1841</v>
      </c>
      <c r="K1016" s="128"/>
    </row>
    <row r="1017" spans="1:28" ht="12.75" customHeight="1">
      <c r="A1017" s="187" t="s">
        <v>1347</v>
      </c>
      <c r="B1017" s="144" t="s">
        <v>374</v>
      </c>
      <c r="C1017" s="131"/>
      <c r="D1017" s="129">
        <v>0</v>
      </c>
      <c r="E1017" s="129" t="s">
        <v>33</v>
      </c>
      <c r="F1017" s="129" t="s">
        <v>33</v>
      </c>
      <c r="G1017" s="210"/>
      <c r="H1017" s="129" t="s">
        <v>34</v>
      </c>
      <c r="I1017" s="129" t="s">
        <v>34</v>
      </c>
      <c r="J1017" s="210" t="s">
        <v>1841</v>
      </c>
      <c r="K1017" s="128"/>
      <c r="L1017" s="41"/>
      <c r="M1017" s="41"/>
      <c r="N1017" s="41"/>
      <c r="O1017" s="41"/>
      <c r="P1017" s="41"/>
      <c r="Q1017" s="41"/>
      <c r="R1017" s="41"/>
      <c r="S1017" s="41"/>
      <c r="T1017" s="41"/>
      <c r="U1017" s="41"/>
      <c r="V1017" s="41"/>
      <c r="W1017" s="41"/>
      <c r="X1017" s="41"/>
      <c r="Y1017" s="41"/>
      <c r="Z1017" s="41"/>
      <c r="AA1017" s="41"/>
      <c r="AB1017" s="41"/>
    </row>
    <row r="1018" spans="1:28" ht="12.75" customHeight="1">
      <c r="A1018" s="187" t="s">
        <v>1347</v>
      </c>
      <c r="B1018" s="128" t="s">
        <v>149</v>
      </c>
      <c r="C1018" s="131"/>
      <c r="D1018" s="129">
        <v>0</v>
      </c>
      <c r="E1018" s="129" t="s">
        <v>33</v>
      </c>
      <c r="F1018" s="129" t="s">
        <v>33</v>
      </c>
      <c r="G1018" s="210"/>
      <c r="H1018" s="129" t="s">
        <v>34</v>
      </c>
      <c r="I1018" s="129" t="s">
        <v>34</v>
      </c>
      <c r="J1018" s="210" t="s">
        <v>1841</v>
      </c>
      <c r="K1018" s="128"/>
      <c r="L1018" s="41"/>
      <c r="M1018" s="41"/>
      <c r="N1018" s="41"/>
      <c r="O1018" s="41"/>
      <c r="P1018" s="41"/>
      <c r="Q1018" s="41"/>
      <c r="R1018" s="41"/>
      <c r="S1018" s="41"/>
      <c r="T1018" s="41"/>
      <c r="U1018" s="41"/>
      <c r="V1018" s="41"/>
      <c r="W1018" s="41"/>
      <c r="X1018" s="41"/>
      <c r="Y1018" s="41"/>
      <c r="Z1018" s="41"/>
      <c r="AA1018" s="41"/>
      <c r="AB1018" s="41"/>
    </row>
    <row r="1019" spans="1:28" ht="12.75" customHeight="1">
      <c r="A1019" s="187" t="s">
        <v>1347</v>
      </c>
      <c r="B1019" s="144" t="s">
        <v>814</v>
      </c>
      <c r="C1019" s="131"/>
      <c r="D1019" s="129">
        <v>0</v>
      </c>
      <c r="E1019" s="129" t="s">
        <v>33</v>
      </c>
      <c r="F1019" s="129" t="s">
        <v>33</v>
      </c>
      <c r="G1019" s="210"/>
      <c r="H1019" s="129" t="s">
        <v>34</v>
      </c>
      <c r="I1019" s="129" t="s">
        <v>34</v>
      </c>
      <c r="J1019" s="210" t="s">
        <v>1841</v>
      </c>
      <c r="K1019" s="128"/>
      <c r="L1019" s="41"/>
      <c r="M1019" s="41"/>
      <c r="N1019" s="41"/>
      <c r="O1019" s="41"/>
      <c r="P1019" s="41"/>
      <c r="Q1019" s="41"/>
      <c r="R1019" s="41"/>
      <c r="S1019" s="41"/>
      <c r="T1019" s="41"/>
      <c r="U1019" s="41"/>
      <c r="V1019" s="41"/>
      <c r="W1019" s="41"/>
      <c r="X1019" s="41"/>
      <c r="Y1019" s="41"/>
      <c r="Z1019" s="41"/>
      <c r="AA1019" s="41"/>
      <c r="AB1019" s="41"/>
    </row>
    <row r="1020" spans="1:28" ht="12.75" customHeight="1">
      <c r="A1020" s="187" t="s">
        <v>1347</v>
      </c>
      <c r="B1020" s="144" t="s">
        <v>817</v>
      </c>
      <c r="C1020" s="131"/>
      <c r="D1020" s="129">
        <v>0</v>
      </c>
      <c r="E1020" s="129" t="s">
        <v>33</v>
      </c>
      <c r="F1020" s="129" t="s">
        <v>33</v>
      </c>
      <c r="G1020" s="210"/>
      <c r="H1020" s="129" t="s">
        <v>34</v>
      </c>
      <c r="I1020" s="129" t="s">
        <v>34</v>
      </c>
      <c r="J1020" s="210" t="s">
        <v>1841</v>
      </c>
      <c r="K1020" s="128"/>
      <c r="L1020" s="41"/>
      <c r="M1020" s="41"/>
      <c r="N1020" s="41"/>
      <c r="O1020" s="41"/>
      <c r="P1020" s="41"/>
      <c r="Q1020" s="41"/>
      <c r="R1020" s="41"/>
      <c r="S1020" s="41"/>
      <c r="T1020" s="41"/>
      <c r="U1020" s="41"/>
      <c r="V1020" s="41"/>
      <c r="W1020" s="41"/>
      <c r="X1020" s="41"/>
      <c r="Y1020" s="41"/>
      <c r="Z1020" s="41"/>
      <c r="AA1020" s="41"/>
      <c r="AB1020" s="41"/>
    </row>
    <row r="1021" spans="1:28" ht="12.75" customHeight="1">
      <c r="A1021" s="187" t="s">
        <v>1347</v>
      </c>
      <c r="B1021" s="128" t="s">
        <v>818</v>
      </c>
      <c r="C1021" s="128" t="s">
        <v>93</v>
      </c>
      <c r="D1021" s="129">
        <v>1</v>
      </c>
      <c r="E1021" s="129" t="s">
        <v>34</v>
      </c>
      <c r="F1021" s="129" t="s">
        <v>34</v>
      </c>
      <c r="G1021" s="210" t="s">
        <v>1852</v>
      </c>
      <c r="H1021" s="129" t="s">
        <v>34</v>
      </c>
      <c r="I1021" s="129" t="s">
        <v>34</v>
      </c>
      <c r="J1021" s="210" t="s">
        <v>1841</v>
      </c>
      <c r="K1021" s="128"/>
      <c r="L1021" s="41"/>
      <c r="M1021" s="41"/>
      <c r="N1021" s="41"/>
      <c r="O1021" s="41"/>
      <c r="P1021" s="41"/>
      <c r="Q1021" s="41"/>
      <c r="R1021" s="41"/>
      <c r="S1021" s="41"/>
      <c r="T1021" s="41"/>
      <c r="U1021" s="41"/>
      <c r="V1021" s="41"/>
      <c r="W1021" s="41"/>
      <c r="X1021" s="41"/>
      <c r="Y1021" s="41"/>
      <c r="Z1021" s="41"/>
      <c r="AA1021" s="41"/>
      <c r="AB1021" s="41"/>
    </row>
    <row r="1022" spans="1:28" ht="12.75" customHeight="1">
      <c r="A1022" s="187" t="s">
        <v>1347</v>
      </c>
      <c r="B1022" s="144" t="s">
        <v>821</v>
      </c>
      <c r="C1022" s="131"/>
      <c r="D1022" s="129">
        <v>0</v>
      </c>
      <c r="E1022" s="129" t="s">
        <v>33</v>
      </c>
      <c r="F1022" s="129" t="s">
        <v>33</v>
      </c>
      <c r="G1022" s="210"/>
      <c r="H1022" s="129" t="s">
        <v>34</v>
      </c>
      <c r="I1022" s="129" t="s">
        <v>34</v>
      </c>
      <c r="J1022" s="210" t="s">
        <v>1841</v>
      </c>
      <c r="K1022" s="128"/>
      <c r="L1022" s="41"/>
      <c r="M1022" s="41"/>
      <c r="N1022" s="41"/>
      <c r="O1022" s="41"/>
      <c r="P1022" s="41"/>
      <c r="Q1022" s="41"/>
      <c r="R1022" s="41"/>
      <c r="S1022" s="41"/>
      <c r="T1022" s="41"/>
      <c r="U1022" s="41"/>
      <c r="V1022" s="41"/>
      <c r="W1022" s="41"/>
      <c r="X1022" s="41"/>
      <c r="Y1022" s="41"/>
      <c r="Z1022" s="41"/>
      <c r="AA1022" s="41"/>
      <c r="AB1022" s="41"/>
    </row>
    <row r="1023" spans="1:28" ht="12.75" customHeight="1">
      <c r="A1023" s="232" t="s">
        <v>1347</v>
      </c>
      <c r="B1023" s="128" t="s">
        <v>825</v>
      </c>
      <c r="C1023" s="131"/>
      <c r="D1023" s="129">
        <v>0</v>
      </c>
      <c r="E1023" s="129" t="s">
        <v>33</v>
      </c>
      <c r="F1023" s="129" t="s">
        <v>33</v>
      </c>
      <c r="G1023" s="210"/>
      <c r="H1023" s="129" t="s">
        <v>34</v>
      </c>
      <c r="I1023" s="129" t="s">
        <v>34</v>
      </c>
      <c r="J1023" s="210" t="s">
        <v>1841</v>
      </c>
      <c r="K1023" s="128"/>
      <c r="L1023" s="41"/>
      <c r="M1023" s="41"/>
      <c r="N1023" s="41"/>
      <c r="O1023" s="41"/>
      <c r="P1023" s="41"/>
      <c r="Q1023" s="41"/>
      <c r="R1023" s="41"/>
      <c r="S1023" s="41"/>
      <c r="T1023" s="41"/>
      <c r="U1023" s="41"/>
      <c r="V1023" s="41"/>
      <c r="W1023" s="41"/>
      <c r="X1023" s="41"/>
      <c r="Y1023" s="41"/>
      <c r="Z1023" s="41"/>
      <c r="AA1023" s="41"/>
      <c r="AB1023" s="41"/>
    </row>
    <row r="1024" spans="1:28" ht="12.75" customHeight="1">
      <c r="A1024" s="187" t="s">
        <v>1853</v>
      </c>
      <c r="B1024" s="103" t="s">
        <v>771</v>
      </c>
      <c r="C1024" s="104"/>
      <c r="D1024" s="105">
        <v>0</v>
      </c>
      <c r="E1024" s="105" t="s">
        <v>33</v>
      </c>
      <c r="F1024" s="105" t="s">
        <v>33</v>
      </c>
      <c r="G1024" s="106"/>
      <c r="H1024" s="105" t="s">
        <v>34</v>
      </c>
      <c r="I1024" s="105" t="s">
        <v>34</v>
      </c>
      <c r="J1024" s="106" t="s">
        <v>1841</v>
      </c>
      <c r="K1024" s="103"/>
      <c r="L1024" s="23"/>
      <c r="M1024" s="23"/>
      <c r="N1024" s="23"/>
      <c r="O1024" s="23"/>
      <c r="P1024" s="23"/>
      <c r="Q1024" s="23"/>
      <c r="R1024" s="23"/>
      <c r="S1024" s="23"/>
      <c r="T1024" s="23"/>
      <c r="U1024" s="23"/>
      <c r="V1024" s="23"/>
      <c r="W1024" s="23"/>
      <c r="X1024" s="23"/>
      <c r="Y1024" s="23"/>
      <c r="Z1024" s="23"/>
      <c r="AA1024" s="23"/>
      <c r="AB1024" s="23"/>
    </row>
    <row r="1025" spans="1:28" ht="12.75" customHeight="1">
      <c r="A1025" s="187" t="s">
        <v>1853</v>
      </c>
      <c r="B1025" s="144" t="s">
        <v>780</v>
      </c>
      <c r="C1025" s="131"/>
      <c r="D1025" s="129">
        <v>0</v>
      </c>
      <c r="E1025" s="129" t="s">
        <v>33</v>
      </c>
      <c r="F1025" s="129" t="s">
        <v>33</v>
      </c>
      <c r="G1025" s="210"/>
      <c r="H1025" s="129" t="s">
        <v>34</v>
      </c>
      <c r="I1025" s="129" t="s">
        <v>34</v>
      </c>
      <c r="J1025" s="210" t="s">
        <v>1841</v>
      </c>
      <c r="K1025" s="128"/>
      <c r="L1025" s="41"/>
      <c r="M1025" s="41"/>
      <c r="N1025" s="41"/>
      <c r="O1025" s="41"/>
      <c r="P1025" s="41"/>
      <c r="Q1025" s="41"/>
      <c r="R1025" s="41"/>
      <c r="S1025" s="41"/>
      <c r="T1025" s="41"/>
      <c r="U1025" s="41"/>
      <c r="V1025" s="41"/>
      <c r="W1025" s="41"/>
      <c r="X1025" s="41"/>
      <c r="Y1025" s="41"/>
      <c r="Z1025" s="41"/>
      <c r="AA1025" s="41"/>
      <c r="AB1025" s="41"/>
    </row>
    <row r="1026" spans="1:28" ht="12.75" customHeight="1">
      <c r="A1026" s="187" t="s">
        <v>1853</v>
      </c>
      <c r="B1026" s="144" t="s">
        <v>2315</v>
      </c>
      <c r="C1026" s="131"/>
      <c r="D1026" s="129">
        <v>0</v>
      </c>
      <c r="E1026" s="129" t="s">
        <v>33</v>
      </c>
      <c r="F1026" s="129" t="s">
        <v>33</v>
      </c>
      <c r="G1026" s="210"/>
      <c r="H1026" s="129" t="s">
        <v>34</v>
      </c>
      <c r="I1026" s="129" t="s">
        <v>34</v>
      </c>
      <c r="J1026" s="210" t="s">
        <v>1841</v>
      </c>
      <c r="K1026" s="128"/>
      <c r="L1026" s="41"/>
      <c r="M1026" s="41"/>
      <c r="N1026" s="41"/>
      <c r="O1026" s="41"/>
      <c r="P1026" s="41"/>
      <c r="Q1026" s="41"/>
      <c r="R1026" s="41"/>
      <c r="S1026" s="41"/>
      <c r="T1026" s="41"/>
      <c r="U1026" s="41"/>
      <c r="V1026" s="41"/>
      <c r="W1026" s="41"/>
      <c r="X1026" s="41"/>
      <c r="Y1026" s="41"/>
      <c r="Z1026" s="41"/>
      <c r="AA1026" s="41"/>
      <c r="AB1026" s="41"/>
    </row>
    <row r="1027" spans="1:28" ht="12.75" customHeight="1">
      <c r="A1027" s="187" t="s">
        <v>1853</v>
      </c>
      <c r="B1027" s="144" t="s">
        <v>788</v>
      </c>
      <c r="C1027" s="131"/>
      <c r="D1027" s="129">
        <v>0</v>
      </c>
      <c r="E1027" s="129" t="s">
        <v>33</v>
      </c>
      <c r="F1027" s="129" t="s">
        <v>33</v>
      </c>
      <c r="G1027" s="210"/>
      <c r="H1027" s="129" t="s">
        <v>34</v>
      </c>
      <c r="I1027" s="129" t="s">
        <v>34</v>
      </c>
      <c r="J1027" s="210" t="s">
        <v>1841</v>
      </c>
      <c r="K1027" s="128"/>
      <c r="L1027" s="41"/>
      <c r="M1027" s="41"/>
      <c r="N1027" s="41"/>
      <c r="O1027" s="41"/>
      <c r="P1027" s="41"/>
      <c r="Q1027" s="41"/>
      <c r="R1027" s="41"/>
      <c r="S1027" s="41"/>
      <c r="T1027" s="41"/>
      <c r="U1027" s="41"/>
      <c r="V1027" s="41"/>
      <c r="W1027" s="41"/>
      <c r="X1027" s="41"/>
      <c r="Y1027" s="41"/>
      <c r="Z1027" s="41"/>
      <c r="AA1027" s="41"/>
      <c r="AB1027" s="41"/>
    </row>
    <row r="1028" spans="1:28" ht="12.75" customHeight="1">
      <c r="A1028" s="187" t="s">
        <v>1853</v>
      </c>
      <c r="B1028" s="144" t="s">
        <v>793</v>
      </c>
      <c r="C1028" s="131"/>
      <c r="D1028" s="129">
        <v>0</v>
      </c>
      <c r="E1028" s="129" t="s">
        <v>33</v>
      </c>
      <c r="F1028" s="129" t="s">
        <v>33</v>
      </c>
      <c r="G1028" s="210"/>
      <c r="H1028" s="129" t="s">
        <v>34</v>
      </c>
      <c r="I1028" s="129" t="s">
        <v>34</v>
      </c>
      <c r="J1028" s="210" t="s">
        <v>1841</v>
      </c>
      <c r="K1028" s="128"/>
      <c r="L1028" s="41"/>
      <c r="M1028" s="41"/>
      <c r="N1028" s="41"/>
      <c r="O1028" s="41"/>
      <c r="P1028" s="41"/>
      <c r="Q1028" s="41"/>
      <c r="R1028" s="41"/>
      <c r="S1028" s="41"/>
      <c r="T1028" s="41"/>
      <c r="U1028" s="41"/>
      <c r="V1028" s="41"/>
      <c r="W1028" s="41"/>
      <c r="X1028" s="41"/>
      <c r="Y1028" s="41"/>
      <c r="Z1028" s="41"/>
      <c r="AA1028" s="41"/>
      <c r="AB1028" s="41"/>
    </row>
    <row r="1029" spans="1:28" ht="12.75" customHeight="1">
      <c r="A1029" s="187" t="s">
        <v>1853</v>
      </c>
      <c r="B1029" s="144" t="s">
        <v>796</v>
      </c>
      <c r="C1029" s="131"/>
      <c r="D1029" s="129">
        <v>0</v>
      </c>
      <c r="E1029" s="129" t="s">
        <v>33</v>
      </c>
      <c r="F1029" s="129" t="s">
        <v>33</v>
      </c>
      <c r="G1029" s="210"/>
      <c r="H1029" s="129" t="s">
        <v>34</v>
      </c>
      <c r="I1029" s="129" t="s">
        <v>34</v>
      </c>
      <c r="J1029" s="210" t="s">
        <v>1841</v>
      </c>
      <c r="K1029" s="128"/>
      <c r="L1029" s="41"/>
      <c r="M1029" s="41"/>
      <c r="N1029" s="41"/>
      <c r="O1029" s="41"/>
      <c r="P1029" s="41"/>
      <c r="Q1029" s="41"/>
      <c r="R1029" s="41"/>
      <c r="S1029" s="41"/>
      <c r="T1029" s="41"/>
      <c r="U1029" s="41"/>
      <c r="V1029" s="41"/>
      <c r="W1029" s="41"/>
      <c r="X1029" s="41"/>
      <c r="Y1029" s="41"/>
      <c r="Z1029" s="41"/>
      <c r="AA1029" s="41"/>
      <c r="AB1029" s="41"/>
    </row>
    <row r="1030" spans="1:28" ht="12.75" customHeight="1">
      <c r="A1030" s="187" t="s">
        <v>1853</v>
      </c>
      <c r="B1030" s="128" t="s">
        <v>446</v>
      </c>
      <c r="C1030" s="131"/>
      <c r="D1030" s="129">
        <v>0</v>
      </c>
      <c r="E1030" s="129" t="s">
        <v>33</v>
      </c>
      <c r="F1030" s="129" t="s">
        <v>33</v>
      </c>
      <c r="G1030" s="238"/>
      <c r="H1030" s="129" t="s">
        <v>34</v>
      </c>
      <c r="I1030" s="129" t="s">
        <v>34</v>
      </c>
      <c r="J1030" s="210" t="s">
        <v>1841</v>
      </c>
      <c r="K1030" s="128"/>
      <c r="L1030" s="41"/>
      <c r="M1030" s="41"/>
      <c r="N1030" s="41"/>
      <c r="O1030" s="41"/>
      <c r="P1030" s="41"/>
      <c r="Q1030" s="41"/>
      <c r="R1030" s="41"/>
      <c r="S1030" s="41"/>
      <c r="T1030" s="41"/>
      <c r="U1030" s="41"/>
      <c r="V1030" s="41"/>
      <c r="W1030" s="41"/>
      <c r="X1030" s="41"/>
      <c r="Y1030" s="41"/>
      <c r="Z1030" s="41"/>
      <c r="AA1030" s="41"/>
      <c r="AB1030" s="41"/>
    </row>
    <row r="1031" spans="1:28" ht="12.75" customHeight="1">
      <c r="A1031" s="187" t="s">
        <v>1853</v>
      </c>
      <c r="B1031" s="128" t="s">
        <v>162</v>
      </c>
      <c r="C1031" s="131"/>
      <c r="D1031" s="129">
        <v>0</v>
      </c>
      <c r="E1031" s="129" t="s">
        <v>33</v>
      </c>
      <c r="F1031" s="129" t="s">
        <v>33</v>
      </c>
      <c r="G1031" s="210"/>
      <c r="H1031" s="129" t="s">
        <v>34</v>
      </c>
      <c r="I1031" s="129" t="s">
        <v>34</v>
      </c>
      <c r="J1031" s="210" t="s">
        <v>1841</v>
      </c>
      <c r="K1031" s="128"/>
      <c r="L1031" s="41"/>
      <c r="M1031" s="41"/>
      <c r="N1031" s="41"/>
      <c r="O1031" s="41"/>
      <c r="P1031" s="41"/>
      <c r="Q1031" s="41"/>
      <c r="R1031" s="41"/>
      <c r="S1031" s="41"/>
      <c r="T1031" s="41"/>
      <c r="U1031" s="41"/>
      <c r="V1031" s="41"/>
      <c r="W1031" s="41"/>
      <c r="X1031" s="41"/>
      <c r="Y1031" s="41"/>
      <c r="Z1031" s="41"/>
      <c r="AA1031" s="41"/>
      <c r="AB1031" s="41"/>
    </row>
    <row r="1032" spans="1:28" ht="12.75" customHeight="1">
      <c r="A1032" s="187" t="s">
        <v>1853</v>
      </c>
      <c r="B1032" s="128" t="s">
        <v>235</v>
      </c>
      <c r="C1032" s="186"/>
      <c r="D1032" s="129">
        <v>0</v>
      </c>
      <c r="E1032" s="129" t="s">
        <v>33</v>
      </c>
      <c r="F1032" s="129" t="s">
        <v>33</v>
      </c>
      <c r="G1032" s="128"/>
      <c r="H1032" s="129" t="s">
        <v>34</v>
      </c>
      <c r="I1032" s="129" t="s">
        <v>34</v>
      </c>
      <c r="J1032" s="210" t="s">
        <v>1841</v>
      </c>
      <c r="K1032" s="128"/>
    </row>
    <row r="1033" spans="1:28" ht="12.75" customHeight="1">
      <c r="A1033" s="187" t="s">
        <v>1853</v>
      </c>
      <c r="B1033" s="144" t="s">
        <v>374</v>
      </c>
      <c r="C1033" s="131"/>
      <c r="D1033" s="129">
        <v>0</v>
      </c>
      <c r="E1033" s="129" t="s">
        <v>33</v>
      </c>
      <c r="F1033" s="129" t="s">
        <v>33</v>
      </c>
      <c r="G1033" s="210"/>
      <c r="H1033" s="129" t="s">
        <v>34</v>
      </c>
      <c r="I1033" s="129" t="s">
        <v>34</v>
      </c>
      <c r="J1033" s="210" t="s">
        <v>1841</v>
      </c>
      <c r="K1033" s="128"/>
      <c r="L1033" s="41"/>
      <c r="M1033" s="41"/>
      <c r="N1033" s="41"/>
      <c r="O1033" s="41"/>
      <c r="P1033" s="41"/>
      <c r="Q1033" s="41"/>
      <c r="R1033" s="41"/>
      <c r="S1033" s="41"/>
      <c r="T1033" s="41"/>
      <c r="U1033" s="41"/>
      <c r="V1033" s="41"/>
      <c r="W1033" s="41"/>
      <c r="X1033" s="41"/>
      <c r="Y1033" s="41"/>
      <c r="Z1033" s="41"/>
      <c r="AA1033" s="41"/>
      <c r="AB1033" s="41"/>
    </row>
    <row r="1034" spans="1:28" ht="12.75" customHeight="1">
      <c r="A1034" s="187" t="s">
        <v>1853</v>
      </c>
      <c r="B1034" s="128" t="s">
        <v>149</v>
      </c>
      <c r="C1034" s="131"/>
      <c r="D1034" s="129">
        <v>0</v>
      </c>
      <c r="E1034" s="129" t="s">
        <v>34</v>
      </c>
      <c r="F1034" s="129" t="s">
        <v>34</v>
      </c>
      <c r="G1034" s="210" t="s">
        <v>1854</v>
      </c>
      <c r="H1034" s="129" t="s">
        <v>34</v>
      </c>
      <c r="I1034" s="129" t="s">
        <v>34</v>
      </c>
      <c r="J1034" s="210" t="s">
        <v>1841</v>
      </c>
      <c r="K1034" s="128"/>
      <c r="L1034" s="41"/>
      <c r="M1034" s="41"/>
      <c r="N1034" s="41"/>
      <c r="O1034" s="41"/>
      <c r="P1034" s="41"/>
      <c r="Q1034" s="41"/>
      <c r="R1034" s="41"/>
      <c r="S1034" s="41"/>
      <c r="T1034" s="41"/>
      <c r="U1034" s="41"/>
      <c r="V1034" s="41"/>
      <c r="W1034" s="41"/>
      <c r="X1034" s="41"/>
      <c r="Y1034" s="41"/>
      <c r="Z1034" s="41"/>
      <c r="AA1034" s="41"/>
      <c r="AB1034" s="41"/>
    </row>
    <row r="1035" spans="1:28" ht="12.75" customHeight="1">
      <c r="A1035" s="187" t="s">
        <v>1853</v>
      </c>
      <c r="B1035" s="144" t="s">
        <v>814</v>
      </c>
      <c r="C1035" s="131"/>
      <c r="D1035" s="129">
        <v>0</v>
      </c>
      <c r="E1035" s="129" t="s">
        <v>33</v>
      </c>
      <c r="F1035" s="129" t="s">
        <v>33</v>
      </c>
      <c r="G1035" s="210"/>
      <c r="H1035" s="129" t="s">
        <v>34</v>
      </c>
      <c r="I1035" s="129" t="s">
        <v>34</v>
      </c>
      <c r="J1035" s="210" t="s">
        <v>1841</v>
      </c>
      <c r="K1035" s="128"/>
      <c r="L1035" s="41"/>
      <c r="M1035" s="41"/>
      <c r="N1035" s="41"/>
      <c r="O1035" s="41"/>
      <c r="P1035" s="41"/>
      <c r="Q1035" s="41"/>
      <c r="R1035" s="41"/>
      <c r="S1035" s="41"/>
      <c r="T1035" s="41"/>
      <c r="U1035" s="41"/>
      <c r="V1035" s="41"/>
      <c r="W1035" s="41"/>
      <c r="X1035" s="41"/>
      <c r="Y1035" s="41"/>
      <c r="Z1035" s="41"/>
      <c r="AA1035" s="41"/>
      <c r="AB1035" s="41"/>
    </row>
    <row r="1036" spans="1:28" ht="12.75" customHeight="1">
      <c r="A1036" s="187" t="s">
        <v>1853</v>
      </c>
      <c r="B1036" s="144" t="s">
        <v>817</v>
      </c>
      <c r="C1036" s="131"/>
      <c r="D1036" s="129">
        <v>0</v>
      </c>
      <c r="E1036" s="129" t="s">
        <v>33</v>
      </c>
      <c r="F1036" s="129" t="s">
        <v>33</v>
      </c>
      <c r="G1036" s="210"/>
      <c r="H1036" s="129" t="s">
        <v>34</v>
      </c>
      <c r="I1036" s="129" t="s">
        <v>34</v>
      </c>
      <c r="J1036" s="210" t="s">
        <v>1841</v>
      </c>
      <c r="K1036" s="128"/>
      <c r="L1036" s="41"/>
      <c r="M1036" s="41"/>
      <c r="N1036" s="41"/>
      <c r="O1036" s="41"/>
      <c r="P1036" s="41"/>
      <c r="Q1036" s="41"/>
      <c r="R1036" s="41"/>
      <c r="S1036" s="41"/>
      <c r="T1036" s="41"/>
      <c r="U1036" s="41"/>
      <c r="V1036" s="41"/>
      <c r="W1036" s="41"/>
      <c r="X1036" s="41"/>
      <c r="Y1036" s="41"/>
      <c r="Z1036" s="41"/>
      <c r="AA1036" s="41"/>
      <c r="AB1036" s="41"/>
    </row>
    <row r="1037" spans="1:28" ht="12.75" customHeight="1">
      <c r="A1037" s="187" t="s">
        <v>1853</v>
      </c>
      <c r="B1037" s="128" t="s">
        <v>818</v>
      </c>
      <c r="C1037" s="128"/>
      <c r="D1037" s="129">
        <v>0</v>
      </c>
      <c r="E1037" s="129" t="s">
        <v>33</v>
      </c>
      <c r="F1037" s="129" t="s">
        <v>33</v>
      </c>
      <c r="G1037" s="210"/>
      <c r="H1037" s="129" t="s">
        <v>34</v>
      </c>
      <c r="I1037" s="129" t="s">
        <v>34</v>
      </c>
      <c r="J1037" s="210" t="s">
        <v>1841</v>
      </c>
      <c r="K1037" s="128"/>
      <c r="L1037" s="41"/>
      <c r="M1037" s="41"/>
      <c r="N1037" s="41"/>
      <c r="O1037" s="41"/>
      <c r="P1037" s="41"/>
      <c r="Q1037" s="41"/>
      <c r="R1037" s="41"/>
      <c r="S1037" s="41"/>
      <c r="T1037" s="41"/>
      <c r="U1037" s="41"/>
      <c r="V1037" s="41"/>
      <c r="W1037" s="41"/>
      <c r="X1037" s="41"/>
      <c r="Y1037" s="41"/>
      <c r="Z1037" s="41"/>
      <c r="AA1037" s="41"/>
      <c r="AB1037" s="41"/>
    </row>
    <row r="1038" spans="1:28" ht="12.75" customHeight="1">
      <c r="A1038" s="187" t="s">
        <v>1853</v>
      </c>
      <c r="B1038" s="144" t="s">
        <v>821</v>
      </c>
      <c r="C1038" s="131"/>
      <c r="D1038" s="129">
        <v>0</v>
      </c>
      <c r="E1038" s="129" t="s">
        <v>33</v>
      </c>
      <c r="F1038" s="129" t="s">
        <v>33</v>
      </c>
      <c r="G1038" s="210"/>
      <c r="H1038" s="129" t="s">
        <v>34</v>
      </c>
      <c r="I1038" s="129" t="s">
        <v>34</v>
      </c>
      <c r="J1038" s="210" t="s">
        <v>1841</v>
      </c>
      <c r="K1038" s="128"/>
      <c r="L1038" s="41"/>
      <c r="M1038" s="41"/>
      <c r="N1038" s="41"/>
      <c r="O1038" s="41"/>
      <c r="P1038" s="41"/>
      <c r="Q1038" s="41"/>
      <c r="R1038" s="41"/>
      <c r="S1038" s="41"/>
      <c r="T1038" s="41"/>
      <c r="U1038" s="41"/>
      <c r="V1038" s="41"/>
      <c r="W1038" s="41"/>
      <c r="X1038" s="41"/>
      <c r="Y1038" s="41"/>
      <c r="Z1038" s="41"/>
      <c r="AA1038" s="41"/>
      <c r="AB1038" s="41"/>
    </row>
    <row r="1039" spans="1:28" ht="12.75" customHeight="1">
      <c r="A1039" s="232" t="s">
        <v>1853</v>
      </c>
      <c r="B1039" s="97" t="s">
        <v>825</v>
      </c>
      <c r="C1039" s="132"/>
      <c r="D1039" s="99">
        <v>0</v>
      </c>
      <c r="E1039" s="99" t="s">
        <v>33</v>
      </c>
      <c r="F1039" s="99" t="s">
        <v>33</v>
      </c>
      <c r="G1039" s="225"/>
      <c r="H1039" s="99" t="s">
        <v>34</v>
      </c>
      <c r="I1039" s="99" t="s">
        <v>34</v>
      </c>
      <c r="J1039" s="225" t="s">
        <v>1841</v>
      </c>
      <c r="K1039" s="97"/>
      <c r="L1039" s="43"/>
      <c r="M1039" s="43"/>
      <c r="N1039" s="43"/>
      <c r="O1039" s="43"/>
      <c r="P1039" s="43"/>
      <c r="Q1039" s="43"/>
      <c r="R1039" s="43"/>
      <c r="S1039" s="43"/>
      <c r="T1039" s="43"/>
      <c r="U1039" s="43"/>
      <c r="V1039" s="43"/>
      <c r="W1039" s="43"/>
      <c r="X1039" s="43"/>
      <c r="Y1039" s="43"/>
      <c r="Z1039" s="43"/>
      <c r="AA1039" s="43"/>
      <c r="AB1039" s="43"/>
    </row>
    <row r="1040" spans="1:28" ht="12.75" customHeight="1">
      <c r="A1040" s="231" t="s">
        <v>1365</v>
      </c>
      <c r="B1040" s="128" t="s">
        <v>771</v>
      </c>
      <c r="C1040" s="131"/>
      <c r="D1040" s="129">
        <v>0</v>
      </c>
      <c r="E1040" s="129" t="s">
        <v>33</v>
      </c>
      <c r="F1040" s="129" t="s">
        <v>33</v>
      </c>
      <c r="G1040" s="210"/>
      <c r="H1040" s="129" t="s">
        <v>34</v>
      </c>
      <c r="I1040" s="129" t="s">
        <v>34</v>
      </c>
      <c r="J1040" s="210" t="s">
        <v>1841</v>
      </c>
      <c r="K1040" s="128"/>
      <c r="L1040" s="41"/>
      <c r="M1040" s="41"/>
      <c r="N1040" s="41"/>
      <c r="O1040" s="41"/>
      <c r="P1040" s="41"/>
      <c r="Q1040" s="41"/>
      <c r="R1040" s="41"/>
      <c r="S1040" s="41"/>
      <c r="T1040" s="41"/>
      <c r="U1040" s="41"/>
      <c r="V1040" s="41"/>
      <c r="W1040" s="41"/>
      <c r="X1040" s="41"/>
      <c r="Y1040" s="41"/>
      <c r="Z1040" s="41"/>
      <c r="AA1040" s="41"/>
      <c r="AB1040" s="41"/>
    </row>
    <row r="1041" spans="1:28" ht="12.75" customHeight="1">
      <c r="A1041" s="231" t="s">
        <v>1365</v>
      </c>
      <c r="B1041" s="144" t="s">
        <v>780</v>
      </c>
      <c r="C1041" s="131"/>
      <c r="D1041" s="129">
        <v>0</v>
      </c>
      <c r="E1041" s="129" t="s">
        <v>33</v>
      </c>
      <c r="F1041" s="129" t="s">
        <v>33</v>
      </c>
      <c r="G1041" s="210"/>
      <c r="H1041" s="129" t="s">
        <v>34</v>
      </c>
      <c r="I1041" s="129" t="s">
        <v>34</v>
      </c>
      <c r="J1041" s="210" t="s">
        <v>1841</v>
      </c>
      <c r="K1041" s="128"/>
      <c r="L1041" s="41"/>
      <c r="M1041" s="41"/>
      <c r="N1041" s="41"/>
      <c r="O1041" s="41"/>
      <c r="P1041" s="41"/>
      <c r="Q1041" s="41"/>
      <c r="R1041" s="41"/>
      <c r="S1041" s="41"/>
      <c r="T1041" s="41"/>
      <c r="U1041" s="41"/>
      <c r="V1041" s="41"/>
      <c r="W1041" s="41"/>
      <c r="X1041" s="41"/>
      <c r="Y1041" s="41"/>
      <c r="Z1041" s="41"/>
      <c r="AA1041" s="41"/>
      <c r="AB1041" s="41"/>
    </row>
    <row r="1042" spans="1:28" ht="12.75" customHeight="1">
      <c r="A1042" s="231" t="s">
        <v>1365</v>
      </c>
      <c r="B1042" s="144" t="s">
        <v>2315</v>
      </c>
      <c r="C1042" s="131"/>
      <c r="D1042" s="129">
        <v>0</v>
      </c>
      <c r="E1042" s="129" t="s">
        <v>33</v>
      </c>
      <c r="F1042" s="129" t="s">
        <v>33</v>
      </c>
      <c r="G1042" s="210"/>
      <c r="H1042" s="129" t="s">
        <v>34</v>
      </c>
      <c r="I1042" s="129" t="s">
        <v>34</v>
      </c>
      <c r="J1042" s="210" t="s">
        <v>1841</v>
      </c>
      <c r="K1042" s="128"/>
      <c r="L1042" s="41"/>
      <c r="M1042" s="41"/>
      <c r="N1042" s="41"/>
      <c r="O1042" s="41"/>
      <c r="P1042" s="41"/>
      <c r="Q1042" s="41"/>
      <c r="R1042" s="41"/>
      <c r="S1042" s="41"/>
      <c r="T1042" s="41"/>
      <c r="U1042" s="41"/>
      <c r="V1042" s="41"/>
      <c r="W1042" s="41"/>
      <c r="X1042" s="41"/>
      <c r="Y1042" s="41"/>
      <c r="Z1042" s="41"/>
      <c r="AA1042" s="41"/>
      <c r="AB1042" s="41"/>
    </row>
    <row r="1043" spans="1:28" ht="12.75" customHeight="1">
      <c r="A1043" s="231" t="s">
        <v>1365</v>
      </c>
      <c r="B1043" s="144" t="s">
        <v>788</v>
      </c>
      <c r="C1043" s="131"/>
      <c r="D1043" s="129">
        <v>0</v>
      </c>
      <c r="E1043" s="129" t="s">
        <v>33</v>
      </c>
      <c r="F1043" s="129" t="s">
        <v>33</v>
      </c>
      <c r="G1043" s="210"/>
      <c r="H1043" s="129" t="s">
        <v>34</v>
      </c>
      <c r="I1043" s="129" t="s">
        <v>34</v>
      </c>
      <c r="J1043" s="210" t="s">
        <v>1841</v>
      </c>
      <c r="K1043" s="128"/>
      <c r="L1043" s="41"/>
      <c r="M1043" s="41"/>
      <c r="N1043" s="41"/>
      <c r="O1043" s="41"/>
      <c r="P1043" s="41"/>
      <c r="Q1043" s="41"/>
      <c r="R1043" s="41"/>
      <c r="S1043" s="41"/>
      <c r="T1043" s="41"/>
      <c r="U1043" s="41"/>
      <c r="V1043" s="41"/>
      <c r="W1043" s="41"/>
      <c r="X1043" s="41"/>
      <c r="Y1043" s="41"/>
      <c r="Z1043" s="41"/>
      <c r="AA1043" s="41"/>
      <c r="AB1043" s="41"/>
    </row>
    <row r="1044" spans="1:28" ht="12.75" customHeight="1">
      <c r="A1044" s="231" t="s">
        <v>1365</v>
      </c>
      <c r="B1044" s="144" t="s">
        <v>793</v>
      </c>
      <c r="C1044" s="131"/>
      <c r="D1044" s="129">
        <v>0</v>
      </c>
      <c r="E1044" s="129" t="s">
        <v>33</v>
      </c>
      <c r="F1044" s="129" t="s">
        <v>33</v>
      </c>
      <c r="G1044" s="210"/>
      <c r="H1044" s="129" t="s">
        <v>34</v>
      </c>
      <c r="I1044" s="129" t="s">
        <v>34</v>
      </c>
      <c r="J1044" s="210" t="s">
        <v>1841</v>
      </c>
      <c r="K1044" s="128"/>
      <c r="L1044" s="41"/>
      <c r="M1044" s="41"/>
      <c r="N1044" s="41"/>
      <c r="O1044" s="41"/>
      <c r="P1044" s="41"/>
      <c r="Q1044" s="41"/>
      <c r="R1044" s="41"/>
      <c r="S1044" s="41"/>
      <c r="T1044" s="41"/>
      <c r="U1044" s="41"/>
      <c r="V1044" s="41"/>
      <c r="W1044" s="41"/>
      <c r="X1044" s="41"/>
      <c r="Y1044" s="41"/>
      <c r="Z1044" s="41"/>
      <c r="AA1044" s="41"/>
      <c r="AB1044" s="41"/>
    </row>
    <row r="1045" spans="1:28" ht="12.75" customHeight="1">
      <c r="A1045" s="231" t="s">
        <v>1365</v>
      </c>
      <c r="B1045" s="144" t="s">
        <v>796</v>
      </c>
      <c r="C1045" s="131"/>
      <c r="D1045" s="129">
        <v>0</v>
      </c>
      <c r="E1045" s="129" t="s">
        <v>33</v>
      </c>
      <c r="F1045" s="129" t="s">
        <v>33</v>
      </c>
      <c r="G1045" s="210"/>
      <c r="H1045" s="129" t="s">
        <v>34</v>
      </c>
      <c r="I1045" s="129" t="s">
        <v>34</v>
      </c>
      <c r="J1045" s="210" t="s">
        <v>1841</v>
      </c>
      <c r="K1045" s="128"/>
      <c r="L1045" s="41"/>
      <c r="M1045" s="41"/>
      <c r="N1045" s="41"/>
      <c r="O1045" s="41"/>
      <c r="P1045" s="41"/>
      <c r="Q1045" s="41"/>
      <c r="R1045" s="41"/>
      <c r="S1045" s="41"/>
      <c r="T1045" s="41"/>
      <c r="U1045" s="41"/>
      <c r="V1045" s="41"/>
      <c r="W1045" s="41"/>
      <c r="X1045" s="41"/>
      <c r="Y1045" s="41"/>
      <c r="Z1045" s="41"/>
      <c r="AA1045" s="41"/>
      <c r="AB1045" s="41"/>
    </row>
    <row r="1046" spans="1:28" ht="12.75" customHeight="1">
      <c r="A1046" s="231" t="s">
        <v>1365</v>
      </c>
      <c r="B1046" s="128" t="s">
        <v>446</v>
      </c>
      <c r="C1046" s="131"/>
      <c r="D1046" s="129">
        <v>0</v>
      </c>
      <c r="E1046" s="129" t="s">
        <v>34</v>
      </c>
      <c r="F1046" s="129" t="s">
        <v>34</v>
      </c>
      <c r="G1046" s="238" t="s">
        <v>1840</v>
      </c>
      <c r="H1046" s="129" t="s">
        <v>34</v>
      </c>
      <c r="I1046" s="129" t="s">
        <v>34</v>
      </c>
      <c r="J1046" s="210" t="s">
        <v>1841</v>
      </c>
      <c r="K1046" s="128"/>
      <c r="L1046" s="41"/>
      <c r="M1046" s="41"/>
      <c r="N1046" s="41"/>
      <c r="O1046" s="41"/>
      <c r="P1046" s="41"/>
      <c r="Q1046" s="41"/>
      <c r="R1046" s="41"/>
      <c r="S1046" s="41"/>
      <c r="T1046" s="41"/>
      <c r="U1046" s="41"/>
      <c r="V1046" s="41"/>
      <c r="W1046" s="41"/>
      <c r="X1046" s="41"/>
      <c r="Y1046" s="41"/>
      <c r="Z1046" s="41"/>
      <c r="AA1046" s="41"/>
      <c r="AB1046" s="41"/>
    </row>
    <row r="1047" spans="1:28" ht="12.75" customHeight="1">
      <c r="A1047" s="231" t="s">
        <v>1365</v>
      </c>
      <c r="B1047" s="128" t="s">
        <v>162</v>
      </c>
      <c r="C1047" s="131"/>
      <c r="D1047" s="129">
        <v>0</v>
      </c>
      <c r="E1047" s="129" t="s">
        <v>33</v>
      </c>
      <c r="F1047" s="129" t="s">
        <v>33</v>
      </c>
      <c r="G1047" s="210"/>
      <c r="H1047" s="129" t="s">
        <v>34</v>
      </c>
      <c r="I1047" s="129" t="s">
        <v>34</v>
      </c>
      <c r="J1047" s="210" t="s">
        <v>1841</v>
      </c>
      <c r="K1047" s="128"/>
      <c r="L1047" s="41"/>
      <c r="M1047" s="41"/>
      <c r="N1047" s="41"/>
      <c r="O1047" s="41"/>
      <c r="P1047" s="41"/>
      <c r="Q1047" s="41"/>
      <c r="R1047" s="41"/>
      <c r="S1047" s="41"/>
      <c r="T1047" s="41"/>
      <c r="U1047" s="41"/>
      <c r="V1047" s="41"/>
      <c r="W1047" s="41"/>
      <c r="X1047" s="41"/>
      <c r="Y1047" s="41"/>
      <c r="Z1047" s="41"/>
      <c r="AA1047" s="41"/>
      <c r="AB1047" s="41"/>
    </row>
    <row r="1048" spans="1:28" ht="12.75" customHeight="1">
      <c r="A1048" s="231" t="s">
        <v>1365</v>
      </c>
      <c r="B1048" s="128" t="s">
        <v>235</v>
      </c>
      <c r="C1048" s="186"/>
      <c r="D1048" s="129">
        <v>0</v>
      </c>
      <c r="E1048" s="129" t="s">
        <v>34</v>
      </c>
      <c r="F1048" s="129" t="s">
        <v>34</v>
      </c>
      <c r="G1048" s="128" t="s">
        <v>1842</v>
      </c>
      <c r="H1048" s="129" t="s">
        <v>34</v>
      </c>
      <c r="I1048" s="129" t="s">
        <v>34</v>
      </c>
      <c r="J1048" s="210" t="s">
        <v>1841</v>
      </c>
      <c r="K1048" s="128"/>
    </row>
    <row r="1049" spans="1:28" ht="12.75" customHeight="1">
      <c r="A1049" s="231" t="s">
        <v>1365</v>
      </c>
      <c r="B1049" s="144" t="s">
        <v>374</v>
      </c>
      <c r="C1049" s="131"/>
      <c r="D1049" s="129">
        <v>0</v>
      </c>
      <c r="E1049" s="129" t="s">
        <v>33</v>
      </c>
      <c r="F1049" s="129" t="s">
        <v>33</v>
      </c>
      <c r="G1049" s="210"/>
      <c r="H1049" s="129" t="s">
        <v>34</v>
      </c>
      <c r="I1049" s="129" t="s">
        <v>34</v>
      </c>
      <c r="J1049" s="210" t="s">
        <v>1841</v>
      </c>
      <c r="K1049" s="128"/>
      <c r="L1049" s="41"/>
      <c r="M1049" s="41"/>
      <c r="N1049" s="41"/>
      <c r="O1049" s="41"/>
      <c r="P1049" s="41"/>
      <c r="Q1049" s="41"/>
      <c r="R1049" s="41"/>
      <c r="S1049" s="41"/>
      <c r="T1049" s="41"/>
      <c r="U1049" s="41"/>
      <c r="V1049" s="41"/>
      <c r="W1049" s="41"/>
      <c r="X1049" s="41"/>
      <c r="Y1049" s="41"/>
      <c r="Z1049" s="41"/>
      <c r="AA1049" s="41"/>
      <c r="AB1049" s="41"/>
    </row>
    <row r="1050" spans="1:28" ht="12.75" customHeight="1">
      <c r="A1050" s="231" t="s">
        <v>1365</v>
      </c>
      <c r="B1050" s="144" t="s">
        <v>149</v>
      </c>
      <c r="C1050" s="131"/>
      <c r="D1050" s="129">
        <v>0</v>
      </c>
      <c r="E1050" s="129" t="s">
        <v>33</v>
      </c>
      <c r="F1050" s="129" t="s">
        <v>33</v>
      </c>
      <c r="G1050" s="210"/>
      <c r="H1050" s="129" t="s">
        <v>34</v>
      </c>
      <c r="I1050" s="129" t="s">
        <v>34</v>
      </c>
      <c r="J1050" s="210" t="s">
        <v>1841</v>
      </c>
      <c r="K1050" s="128"/>
      <c r="L1050" s="41"/>
      <c r="M1050" s="41"/>
      <c r="N1050" s="41"/>
      <c r="O1050" s="41"/>
      <c r="P1050" s="41"/>
      <c r="Q1050" s="41"/>
      <c r="R1050" s="41"/>
      <c r="S1050" s="41"/>
      <c r="T1050" s="41"/>
      <c r="U1050" s="41"/>
      <c r="V1050" s="41"/>
      <c r="W1050" s="41"/>
      <c r="X1050" s="41"/>
      <c r="Y1050" s="41"/>
      <c r="Z1050" s="41"/>
      <c r="AA1050" s="41"/>
      <c r="AB1050" s="41"/>
    </row>
    <row r="1051" spans="1:28" ht="12.75" customHeight="1">
      <c r="A1051" s="231" t="s">
        <v>1365</v>
      </c>
      <c r="B1051" s="144" t="s">
        <v>814</v>
      </c>
      <c r="C1051" s="131"/>
      <c r="D1051" s="129">
        <v>0</v>
      </c>
      <c r="E1051" s="129" t="s">
        <v>33</v>
      </c>
      <c r="F1051" s="129" t="s">
        <v>33</v>
      </c>
      <c r="G1051" s="210"/>
      <c r="H1051" s="129" t="s">
        <v>34</v>
      </c>
      <c r="I1051" s="129" t="s">
        <v>34</v>
      </c>
      <c r="J1051" s="210" t="s">
        <v>1841</v>
      </c>
      <c r="K1051" s="128"/>
      <c r="L1051" s="41"/>
      <c r="M1051" s="41"/>
      <c r="N1051" s="41"/>
      <c r="O1051" s="41"/>
      <c r="P1051" s="41"/>
      <c r="Q1051" s="41"/>
      <c r="R1051" s="41"/>
      <c r="S1051" s="41"/>
      <c r="T1051" s="41"/>
      <c r="U1051" s="41"/>
      <c r="V1051" s="41"/>
      <c r="W1051" s="41"/>
      <c r="X1051" s="41"/>
      <c r="Y1051" s="41"/>
      <c r="Z1051" s="41"/>
      <c r="AA1051" s="41"/>
      <c r="AB1051" s="41"/>
    </row>
    <row r="1052" spans="1:28" ht="12.75" customHeight="1">
      <c r="A1052" s="231" t="s">
        <v>1365</v>
      </c>
      <c r="B1052" s="144" t="s">
        <v>817</v>
      </c>
      <c r="C1052" s="131"/>
      <c r="D1052" s="129">
        <v>0</v>
      </c>
      <c r="E1052" s="129" t="s">
        <v>33</v>
      </c>
      <c r="F1052" s="129" t="s">
        <v>33</v>
      </c>
      <c r="G1052" s="210"/>
      <c r="H1052" s="129" t="s">
        <v>34</v>
      </c>
      <c r="I1052" s="129" t="s">
        <v>34</v>
      </c>
      <c r="J1052" s="210" t="s">
        <v>1841</v>
      </c>
      <c r="K1052" s="128"/>
      <c r="L1052" s="41"/>
      <c r="M1052" s="41"/>
      <c r="N1052" s="41"/>
      <c r="O1052" s="41"/>
      <c r="P1052" s="41"/>
      <c r="Q1052" s="41"/>
      <c r="R1052" s="41"/>
      <c r="S1052" s="41"/>
      <c r="T1052" s="41"/>
      <c r="U1052" s="41"/>
      <c r="V1052" s="41"/>
      <c r="W1052" s="41"/>
      <c r="X1052" s="41"/>
      <c r="Y1052" s="41"/>
      <c r="Z1052" s="41"/>
      <c r="AA1052" s="41"/>
      <c r="AB1052" s="41"/>
    </row>
    <row r="1053" spans="1:28" ht="12.75" customHeight="1">
      <c r="A1053" s="231" t="s">
        <v>1365</v>
      </c>
      <c r="B1053" s="128" t="s">
        <v>818</v>
      </c>
      <c r="C1053" s="128"/>
      <c r="D1053" s="129">
        <v>0</v>
      </c>
      <c r="E1053" s="129" t="s">
        <v>33</v>
      </c>
      <c r="F1053" s="129" t="s">
        <v>33</v>
      </c>
      <c r="G1053" s="210"/>
      <c r="H1053" s="129" t="s">
        <v>34</v>
      </c>
      <c r="I1053" s="129" t="s">
        <v>34</v>
      </c>
      <c r="J1053" s="210" t="s">
        <v>1841</v>
      </c>
      <c r="K1053" s="128"/>
      <c r="L1053" s="41"/>
      <c r="M1053" s="41"/>
      <c r="N1053" s="41"/>
      <c r="O1053" s="41"/>
      <c r="P1053" s="41"/>
      <c r="Q1053" s="41"/>
      <c r="R1053" s="41"/>
      <c r="S1053" s="41"/>
      <c r="T1053" s="41"/>
      <c r="U1053" s="41"/>
      <c r="V1053" s="41"/>
      <c r="W1053" s="41"/>
      <c r="X1053" s="41"/>
      <c r="Y1053" s="41"/>
      <c r="Z1053" s="41"/>
      <c r="AA1053" s="41"/>
      <c r="AB1053" s="41"/>
    </row>
    <row r="1054" spans="1:28" ht="12.75" customHeight="1">
      <c r="A1054" s="231" t="s">
        <v>1365</v>
      </c>
      <c r="B1054" s="144" t="s">
        <v>821</v>
      </c>
      <c r="C1054" s="131"/>
      <c r="D1054" s="129">
        <v>0</v>
      </c>
      <c r="E1054" s="129" t="s">
        <v>33</v>
      </c>
      <c r="F1054" s="129" t="s">
        <v>33</v>
      </c>
      <c r="G1054" s="210"/>
      <c r="H1054" s="129" t="s">
        <v>34</v>
      </c>
      <c r="I1054" s="129" t="s">
        <v>34</v>
      </c>
      <c r="J1054" s="210" t="s">
        <v>1841</v>
      </c>
      <c r="K1054" s="128"/>
      <c r="L1054" s="41"/>
      <c r="M1054" s="41"/>
      <c r="N1054" s="41"/>
      <c r="O1054" s="41"/>
      <c r="P1054" s="41"/>
      <c r="Q1054" s="41"/>
      <c r="R1054" s="41"/>
      <c r="S1054" s="41"/>
      <c r="T1054" s="41"/>
      <c r="U1054" s="41"/>
      <c r="V1054" s="41"/>
      <c r="W1054" s="41"/>
      <c r="X1054" s="41"/>
      <c r="Y1054" s="41"/>
      <c r="Z1054" s="41"/>
      <c r="AA1054" s="41"/>
      <c r="AB1054" s="41"/>
    </row>
    <row r="1055" spans="1:28" ht="12.75" customHeight="1">
      <c r="A1055" s="236" t="s">
        <v>1365</v>
      </c>
      <c r="B1055" s="97" t="s">
        <v>825</v>
      </c>
      <c r="C1055" s="132"/>
      <c r="D1055" s="99">
        <v>0</v>
      </c>
      <c r="E1055" s="99" t="s">
        <v>33</v>
      </c>
      <c r="F1055" s="99" t="s">
        <v>33</v>
      </c>
      <c r="G1055" s="225"/>
      <c r="H1055" s="99" t="s">
        <v>34</v>
      </c>
      <c r="I1055" s="99" t="s">
        <v>34</v>
      </c>
      <c r="J1055" s="210" t="s">
        <v>1841</v>
      </c>
      <c r="K1055" s="97"/>
      <c r="L1055" s="43"/>
      <c r="M1055" s="43"/>
      <c r="N1055" s="43"/>
      <c r="O1055" s="43"/>
      <c r="P1055" s="43"/>
      <c r="Q1055" s="43"/>
      <c r="R1055" s="43"/>
      <c r="S1055" s="43"/>
      <c r="T1055" s="43"/>
      <c r="U1055" s="43"/>
      <c r="V1055" s="43"/>
      <c r="W1055" s="43"/>
      <c r="X1055" s="43"/>
      <c r="Y1055" s="43"/>
      <c r="Z1055" s="43"/>
      <c r="AA1055" s="43"/>
      <c r="AB1055" s="43"/>
    </row>
    <row r="1056" spans="1:28" ht="12.75" customHeight="1">
      <c r="A1056" s="230" t="s">
        <v>500</v>
      </c>
      <c r="B1056" s="133" t="s">
        <v>771</v>
      </c>
      <c r="C1056" s="103"/>
      <c r="D1056" s="105">
        <v>0</v>
      </c>
      <c r="E1056" s="105" t="s">
        <v>34</v>
      </c>
      <c r="F1056" s="105" t="s">
        <v>33</v>
      </c>
      <c r="G1056" s="106" t="s">
        <v>1855</v>
      </c>
      <c r="H1056" s="105" t="s">
        <v>34</v>
      </c>
      <c r="I1056" s="105" t="s">
        <v>34</v>
      </c>
      <c r="J1056" s="106" t="s">
        <v>1856</v>
      </c>
      <c r="K1056" s="103"/>
      <c r="L1056" s="23"/>
      <c r="M1056" s="23"/>
      <c r="N1056" s="23"/>
      <c r="O1056" s="23"/>
      <c r="P1056" s="23"/>
      <c r="Q1056" s="23"/>
      <c r="R1056" s="23"/>
      <c r="S1056" s="23"/>
      <c r="T1056" s="23"/>
      <c r="U1056" s="23"/>
      <c r="V1056" s="23"/>
      <c r="W1056" s="23"/>
      <c r="X1056" s="23"/>
      <c r="Y1056" s="23"/>
      <c r="Z1056" s="23"/>
      <c r="AA1056" s="23"/>
      <c r="AB1056" s="23"/>
    </row>
    <row r="1057" spans="1:28" ht="12.75" customHeight="1">
      <c r="A1057" s="231" t="s">
        <v>500</v>
      </c>
      <c r="B1057" s="120" t="s">
        <v>780</v>
      </c>
      <c r="C1057" s="120"/>
      <c r="D1057" s="116">
        <v>0</v>
      </c>
      <c r="E1057" s="116" t="s">
        <v>34</v>
      </c>
      <c r="F1057" s="116" t="s">
        <v>34</v>
      </c>
      <c r="G1057" s="120" t="s">
        <v>1857</v>
      </c>
      <c r="H1057" s="116" t="s">
        <v>34</v>
      </c>
      <c r="I1057" s="116" t="s">
        <v>34</v>
      </c>
      <c r="J1057" s="123" t="s">
        <v>1856</v>
      </c>
      <c r="K1057" s="120"/>
      <c r="L1057" s="17"/>
      <c r="M1057" s="17"/>
      <c r="N1057" s="17"/>
      <c r="O1057" s="17"/>
      <c r="P1057" s="17"/>
      <c r="Q1057" s="17"/>
      <c r="R1057" s="17"/>
      <c r="S1057" s="17"/>
      <c r="T1057" s="17"/>
      <c r="U1057" s="17"/>
      <c r="V1057" s="17"/>
      <c r="W1057" s="17"/>
      <c r="X1057" s="17"/>
      <c r="Y1057" s="17"/>
      <c r="Z1057" s="17"/>
      <c r="AA1057" s="17"/>
      <c r="AB1057" s="17"/>
    </row>
    <row r="1058" spans="1:28" ht="12.75" customHeight="1">
      <c r="A1058" s="187" t="s">
        <v>500</v>
      </c>
      <c r="B1058" s="120" t="s">
        <v>2315</v>
      </c>
      <c r="C1058" s="47"/>
      <c r="D1058" s="95">
        <v>0</v>
      </c>
      <c r="E1058" s="95" t="s">
        <v>34</v>
      </c>
      <c r="F1058" s="95" t="s">
        <v>34</v>
      </c>
      <c r="G1058" s="96" t="s">
        <v>1858</v>
      </c>
      <c r="H1058" s="95" t="s">
        <v>34</v>
      </c>
      <c r="I1058" s="95" t="s">
        <v>34</v>
      </c>
      <c r="J1058" s="96" t="s">
        <v>1856</v>
      </c>
      <c r="K1058" s="47"/>
    </row>
    <row r="1059" spans="1:28" ht="12.75" customHeight="1">
      <c r="A1059" s="187" t="s">
        <v>500</v>
      </c>
      <c r="B1059" s="120" t="s">
        <v>788</v>
      </c>
      <c r="C1059" s="47"/>
      <c r="D1059" s="95">
        <v>0</v>
      </c>
      <c r="E1059" s="95" t="s">
        <v>34</v>
      </c>
      <c r="F1059" s="95" t="s">
        <v>34</v>
      </c>
      <c r="G1059" s="96" t="s">
        <v>1859</v>
      </c>
      <c r="H1059" s="95" t="s">
        <v>34</v>
      </c>
      <c r="I1059" s="95" t="s">
        <v>34</v>
      </c>
      <c r="J1059" s="96" t="s">
        <v>1856</v>
      </c>
      <c r="K1059" s="47"/>
    </row>
    <row r="1060" spans="1:28" ht="12.75" customHeight="1">
      <c r="A1060" s="187" t="s">
        <v>500</v>
      </c>
      <c r="B1060" s="120" t="s">
        <v>793</v>
      </c>
      <c r="C1060" s="47"/>
      <c r="D1060" s="95">
        <v>0</v>
      </c>
      <c r="E1060" s="95" t="s">
        <v>33</v>
      </c>
      <c r="F1060" s="95" t="s">
        <v>33</v>
      </c>
      <c r="G1060" s="47"/>
      <c r="H1060" s="95" t="s">
        <v>34</v>
      </c>
      <c r="I1060" s="95" t="s">
        <v>34</v>
      </c>
      <c r="J1060" s="96" t="s">
        <v>1856</v>
      </c>
      <c r="K1060" s="47"/>
    </row>
    <row r="1061" spans="1:28" ht="12.75" customHeight="1">
      <c r="A1061" s="187" t="s">
        <v>500</v>
      </c>
      <c r="B1061" s="120" t="s">
        <v>796</v>
      </c>
      <c r="C1061" s="47"/>
      <c r="D1061" s="95">
        <v>0</v>
      </c>
      <c r="E1061" s="95" t="s">
        <v>34</v>
      </c>
      <c r="F1061" s="95" t="s">
        <v>34</v>
      </c>
      <c r="G1061" s="96" t="s">
        <v>951</v>
      </c>
      <c r="H1061" s="95" t="s">
        <v>34</v>
      </c>
      <c r="I1061" s="95" t="s">
        <v>34</v>
      </c>
      <c r="J1061" s="96" t="s">
        <v>1856</v>
      </c>
      <c r="K1061" s="47" t="s">
        <v>954</v>
      </c>
    </row>
    <row r="1062" spans="1:28" ht="12.75" customHeight="1">
      <c r="A1062" s="187" t="s">
        <v>500</v>
      </c>
      <c r="B1062" s="120" t="s">
        <v>446</v>
      </c>
      <c r="C1062" s="47"/>
      <c r="D1062" s="95">
        <v>0</v>
      </c>
      <c r="E1062" s="95" t="s">
        <v>33</v>
      </c>
      <c r="F1062" s="95" t="s">
        <v>33</v>
      </c>
      <c r="G1062" s="47"/>
      <c r="H1062" s="95" t="s">
        <v>34</v>
      </c>
      <c r="I1062" s="95" t="s">
        <v>34</v>
      </c>
      <c r="J1062" s="96" t="s">
        <v>1856</v>
      </c>
      <c r="K1062" s="47"/>
    </row>
    <row r="1063" spans="1:28" ht="12.75" customHeight="1">
      <c r="A1063" s="187" t="s">
        <v>500</v>
      </c>
      <c r="B1063" s="120" t="s">
        <v>162</v>
      </c>
      <c r="C1063" s="47"/>
      <c r="D1063" s="95">
        <v>0</v>
      </c>
      <c r="E1063" s="95" t="s">
        <v>34</v>
      </c>
      <c r="F1063" s="95" t="s">
        <v>34</v>
      </c>
      <c r="G1063" s="96" t="s">
        <v>1860</v>
      </c>
      <c r="H1063" s="95" t="s">
        <v>34</v>
      </c>
      <c r="I1063" s="95" t="s">
        <v>34</v>
      </c>
      <c r="J1063" s="96" t="s">
        <v>1856</v>
      </c>
      <c r="K1063" s="47"/>
    </row>
    <row r="1064" spans="1:28" ht="12.75" customHeight="1">
      <c r="A1064" s="187" t="s">
        <v>500</v>
      </c>
      <c r="B1064" s="120" t="s">
        <v>235</v>
      </c>
      <c r="C1064" s="47" t="s">
        <v>29</v>
      </c>
      <c r="D1064" s="95">
        <v>1</v>
      </c>
      <c r="E1064" s="95" t="s">
        <v>34</v>
      </c>
      <c r="F1064" s="95" t="s">
        <v>34</v>
      </c>
      <c r="G1064" s="47" t="s">
        <v>1861</v>
      </c>
      <c r="H1064" s="95" t="s">
        <v>34</v>
      </c>
      <c r="I1064" s="95" t="s">
        <v>34</v>
      </c>
      <c r="J1064" s="96" t="s">
        <v>1856</v>
      </c>
      <c r="K1064" s="47"/>
    </row>
    <row r="1065" spans="1:28" ht="12.75" customHeight="1">
      <c r="A1065" s="187" t="s">
        <v>500</v>
      </c>
      <c r="B1065" s="120" t="s">
        <v>374</v>
      </c>
      <c r="C1065" s="47"/>
      <c r="D1065" s="95">
        <v>0</v>
      </c>
      <c r="E1065" s="95" t="s">
        <v>34</v>
      </c>
      <c r="F1065" s="95" t="s">
        <v>34</v>
      </c>
      <c r="G1065" s="47" t="s">
        <v>1862</v>
      </c>
      <c r="H1065" s="95" t="s">
        <v>34</v>
      </c>
      <c r="I1065" s="95" t="s">
        <v>34</v>
      </c>
      <c r="J1065" s="96" t="s">
        <v>1856</v>
      </c>
      <c r="K1065" s="47"/>
    </row>
    <row r="1066" spans="1:28" ht="12.75" customHeight="1">
      <c r="A1066" s="187" t="s">
        <v>500</v>
      </c>
      <c r="B1066" s="120" t="s">
        <v>149</v>
      </c>
      <c r="C1066" s="47"/>
      <c r="D1066" s="95">
        <v>0</v>
      </c>
      <c r="E1066" s="95" t="s">
        <v>34</v>
      </c>
      <c r="F1066" s="95" t="s">
        <v>34</v>
      </c>
      <c r="G1066" s="47" t="s">
        <v>1863</v>
      </c>
      <c r="H1066" s="95" t="s">
        <v>34</v>
      </c>
      <c r="I1066" s="95" t="s">
        <v>34</v>
      </c>
      <c r="J1066" s="96" t="s">
        <v>1856</v>
      </c>
      <c r="K1066" s="47"/>
    </row>
    <row r="1067" spans="1:28" ht="12.75" customHeight="1">
      <c r="A1067" s="187" t="s">
        <v>500</v>
      </c>
      <c r="B1067" s="120" t="s">
        <v>814</v>
      </c>
      <c r="C1067" s="47"/>
      <c r="D1067" s="95">
        <v>0</v>
      </c>
      <c r="E1067" s="95" t="s">
        <v>34</v>
      </c>
      <c r="F1067" s="95" t="s">
        <v>33</v>
      </c>
      <c r="G1067" s="96" t="s">
        <v>1855</v>
      </c>
      <c r="H1067" s="95" t="s">
        <v>34</v>
      </c>
      <c r="I1067" s="95" t="s">
        <v>34</v>
      </c>
      <c r="J1067" s="96" t="s">
        <v>1856</v>
      </c>
      <c r="K1067" s="47"/>
    </row>
    <row r="1068" spans="1:28" ht="12.75" customHeight="1">
      <c r="A1068" s="187" t="s">
        <v>500</v>
      </c>
      <c r="B1068" s="120" t="s">
        <v>817</v>
      </c>
      <c r="C1068" s="47"/>
      <c r="D1068" s="95">
        <v>0</v>
      </c>
      <c r="E1068" s="95" t="s">
        <v>33</v>
      </c>
      <c r="F1068" s="95" t="s">
        <v>33</v>
      </c>
      <c r="G1068" s="47"/>
      <c r="H1068" s="95" t="s">
        <v>34</v>
      </c>
      <c r="I1068" s="95" t="s">
        <v>34</v>
      </c>
      <c r="J1068" s="96" t="s">
        <v>1856</v>
      </c>
      <c r="K1068" s="47"/>
    </row>
    <row r="1069" spans="1:28" ht="12.75" customHeight="1">
      <c r="A1069" s="187" t="s">
        <v>500</v>
      </c>
      <c r="B1069" s="120" t="s">
        <v>818</v>
      </c>
      <c r="C1069" s="47"/>
      <c r="D1069" s="95">
        <v>0</v>
      </c>
      <c r="E1069" s="95" t="s">
        <v>34</v>
      </c>
      <c r="F1069" s="95" t="s">
        <v>34</v>
      </c>
      <c r="G1069" s="47" t="s">
        <v>1864</v>
      </c>
      <c r="H1069" s="95" t="s">
        <v>34</v>
      </c>
      <c r="I1069" s="95" t="s">
        <v>34</v>
      </c>
      <c r="J1069" s="96" t="s">
        <v>1856</v>
      </c>
      <c r="K1069" s="47"/>
    </row>
    <row r="1070" spans="1:28" ht="12.75" customHeight="1">
      <c r="A1070" s="187" t="s">
        <v>500</v>
      </c>
      <c r="B1070" s="120" t="s">
        <v>821</v>
      </c>
      <c r="C1070" s="47"/>
      <c r="D1070" s="95">
        <v>0</v>
      </c>
      <c r="E1070" s="95" t="s">
        <v>34</v>
      </c>
      <c r="F1070" s="95" t="s">
        <v>34</v>
      </c>
      <c r="G1070" s="47" t="s">
        <v>1865</v>
      </c>
      <c r="H1070" s="95" t="s">
        <v>34</v>
      </c>
      <c r="I1070" s="95" t="s">
        <v>34</v>
      </c>
      <c r="J1070" s="96" t="s">
        <v>1856</v>
      </c>
      <c r="K1070" s="47"/>
    </row>
    <row r="1071" spans="1:28" ht="12.75" customHeight="1">
      <c r="A1071" s="232" t="s">
        <v>500</v>
      </c>
      <c r="B1071" s="127" t="s">
        <v>825</v>
      </c>
      <c r="C1071" s="47"/>
      <c r="D1071" s="95">
        <v>0</v>
      </c>
      <c r="E1071" s="95" t="s">
        <v>34</v>
      </c>
      <c r="F1071" s="95" t="s">
        <v>34</v>
      </c>
      <c r="G1071" s="47" t="s">
        <v>1866</v>
      </c>
      <c r="H1071" s="95" t="s">
        <v>34</v>
      </c>
      <c r="I1071" s="95" t="s">
        <v>34</v>
      </c>
      <c r="J1071" s="96" t="s">
        <v>1856</v>
      </c>
      <c r="K1071" s="47"/>
    </row>
    <row r="1072" spans="1:28" ht="12.75" customHeight="1">
      <c r="A1072" s="187" t="s">
        <v>1457</v>
      </c>
      <c r="B1072" s="133" t="s">
        <v>771</v>
      </c>
      <c r="C1072" s="134"/>
      <c r="D1072" s="135">
        <v>0</v>
      </c>
      <c r="E1072" s="105" t="s">
        <v>34</v>
      </c>
      <c r="F1072" s="105" t="s">
        <v>34</v>
      </c>
      <c r="G1072" s="103" t="s">
        <v>1867</v>
      </c>
      <c r="H1072" s="105" t="s">
        <v>34</v>
      </c>
      <c r="I1072" s="105" t="s">
        <v>44</v>
      </c>
      <c r="J1072" s="106" t="s">
        <v>1868</v>
      </c>
      <c r="K1072" s="103"/>
      <c r="L1072" s="23"/>
      <c r="M1072" s="23"/>
      <c r="N1072" s="23"/>
      <c r="O1072" s="23"/>
      <c r="P1072" s="23"/>
      <c r="Q1072" s="23"/>
      <c r="R1072" s="23"/>
      <c r="S1072" s="23"/>
      <c r="T1072" s="23"/>
      <c r="U1072" s="23"/>
      <c r="V1072" s="23"/>
      <c r="W1072" s="23"/>
      <c r="X1072" s="23"/>
      <c r="Y1072" s="23"/>
      <c r="Z1072" s="23"/>
      <c r="AA1072" s="23"/>
      <c r="AB1072" s="23"/>
    </row>
    <row r="1073" spans="1:28" ht="12.75" customHeight="1">
      <c r="A1073" s="231" t="s">
        <v>1457</v>
      </c>
      <c r="B1073" s="120" t="s">
        <v>780</v>
      </c>
      <c r="C1073" s="120"/>
      <c r="D1073" s="116">
        <v>0</v>
      </c>
      <c r="E1073" s="116" t="s">
        <v>34</v>
      </c>
      <c r="F1073" s="116" t="s">
        <v>34</v>
      </c>
      <c r="G1073" s="47" t="s">
        <v>229</v>
      </c>
      <c r="H1073" s="116" t="s">
        <v>34</v>
      </c>
      <c r="I1073" s="116" t="s">
        <v>44</v>
      </c>
      <c r="J1073" s="203" t="s">
        <v>1868</v>
      </c>
      <c r="K1073" s="120"/>
      <c r="L1073" s="17"/>
      <c r="M1073" s="17"/>
      <c r="N1073" s="17"/>
      <c r="O1073" s="17"/>
      <c r="P1073" s="17"/>
      <c r="Q1073" s="17"/>
      <c r="R1073" s="17"/>
      <c r="S1073" s="17"/>
      <c r="T1073" s="17"/>
      <c r="U1073" s="17"/>
      <c r="V1073" s="17"/>
      <c r="W1073" s="17"/>
      <c r="X1073" s="17"/>
      <c r="Y1073" s="17"/>
      <c r="Z1073" s="17"/>
      <c r="AA1073" s="17"/>
      <c r="AB1073" s="17"/>
    </row>
    <row r="1074" spans="1:28" ht="12.75" customHeight="1">
      <c r="A1074" s="187" t="s">
        <v>1457</v>
      </c>
      <c r="B1074" s="120" t="s">
        <v>2315</v>
      </c>
      <c r="C1074" s="94"/>
      <c r="D1074" s="116">
        <v>0</v>
      </c>
      <c r="E1074" s="95" t="s">
        <v>33</v>
      </c>
      <c r="F1074" s="95" t="s">
        <v>33</v>
      </c>
      <c r="G1074" s="47"/>
      <c r="H1074" s="95" t="s">
        <v>34</v>
      </c>
      <c r="I1074" s="95" t="s">
        <v>44</v>
      </c>
      <c r="J1074" s="106" t="s">
        <v>1868</v>
      </c>
      <c r="K1074" s="47"/>
    </row>
    <row r="1075" spans="1:28" ht="12.75" customHeight="1">
      <c r="A1075" s="187" t="s">
        <v>1457</v>
      </c>
      <c r="B1075" s="120" t="s">
        <v>788</v>
      </c>
      <c r="C1075" s="94"/>
      <c r="D1075" s="116">
        <v>0</v>
      </c>
      <c r="E1075" s="95" t="s">
        <v>33</v>
      </c>
      <c r="F1075" s="95" t="s">
        <v>33</v>
      </c>
      <c r="G1075" s="47"/>
      <c r="H1075" s="95" t="s">
        <v>34</v>
      </c>
      <c r="I1075" s="95" t="s">
        <v>44</v>
      </c>
      <c r="J1075" s="106" t="s">
        <v>1868</v>
      </c>
      <c r="K1075" s="47"/>
    </row>
    <row r="1076" spans="1:28" ht="12.75" customHeight="1">
      <c r="A1076" s="187" t="s">
        <v>1457</v>
      </c>
      <c r="B1076" s="120" t="s">
        <v>793</v>
      </c>
      <c r="C1076" s="94"/>
      <c r="D1076" s="116">
        <v>0</v>
      </c>
      <c r="E1076" s="95" t="s">
        <v>33</v>
      </c>
      <c r="F1076" s="95" t="s">
        <v>33</v>
      </c>
      <c r="G1076" s="47"/>
      <c r="H1076" s="95" t="s">
        <v>34</v>
      </c>
      <c r="I1076" s="95" t="s">
        <v>44</v>
      </c>
      <c r="J1076" s="106" t="s">
        <v>1868</v>
      </c>
      <c r="K1076" s="47"/>
    </row>
    <row r="1077" spans="1:28" ht="12.75" customHeight="1">
      <c r="A1077" s="187" t="s">
        <v>1457</v>
      </c>
      <c r="B1077" s="120" t="s">
        <v>796</v>
      </c>
      <c r="C1077" s="94"/>
      <c r="D1077" s="116">
        <v>0</v>
      </c>
      <c r="E1077" s="95" t="s">
        <v>33</v>
      </c>
      <c r="F1077" s="95" t="s">
        <v>33</v>
      </c>
      <c r="G1077" s="47"/>
      <c r="H1077" s="95" t="s">
        <v>34</v>
      </c>
      <c r="I1077" s="95" t="s">
        <v>44</v>
      </c>
      <c r="J1077" s="106" t="s">
        <v>1868</v>
      </c>
      <c r="K1077" s="47"/>
    </row>
    <row r="1078" spans="1:28" ht="12.75" customHeight="1">
      <c r="A1078" s="187" t="s">
        <v>1457</v>
      </c>
      <c r="B1078" s="120" t="s">
        <v>446</v>
      </c>
      <c r="C1078" s="94"/>
      <c r="D1078" s="116">
        <v>0</v>
      </c>
      <c r="E1078" s="95" t="s">
        <v>33</v>
      </c>
      <c r="F1078" s="95" t="s">
        <v>33</v>
      </c>
      <c r="G1078" s="47"/>
      <c r="H1078" s="95" t="s">
        <v>34</v>
      </c>
      <c r="I1078" s="95" t="s">
        <v>44</v>
      </c>
      <c r="J1078" s="106" t="s">
        <v>1868</v>
      </c>
      <c r="K1078" s="47"/>
    </row>
    <row r="1079" spans="1:28" ht="12.75" customHeight="1">
      <c r="A1079" s="187" t="s">
        <v>1457</v>
      </c>
      <c r="B1079" s="120" t="s">
        <v>162</v>
      </c>
      <c r="C1079" s="94"/>
      <c r="D1079" s="116">
        <v>0</v>
      </c>
      <c r="E1079" s="95" t="s">
        <v>33</v>
      </c>
      <c r="F1079" s="95" t="s">
        <v>33</v>
      </c>
      <c r="G1079" s="47"/>
      <c r="H1079" s="95" t="s">
        <v>34</v>
      </c>
      <c r="I1079" s="95" t="s">
        <v>44</v>
      </c>
      <c r="J1079" s="106" t="s">
        <v>1868</v>
      </c>
      <c r="K1079" s="47"/>
    </row>
    <row r="1080" spans="1:28" ht="12.75" customHeight="1">
      <c r="A1080" s="187" t="s">
        <v>1457</v>
      </c>
      <c r="B1080" s="120" t="s">
        <v>235</v>
      </c>
      <c r="C1080" s="94"/>
      <c r="D1080" s="116">
        <v>0</v>
      </c>
      <c r="E1080" s="95" t="s">
        <v>34</v>
      </c>
      <c r="F1080" s="95" t="s">
        <v>34</v>
      </c>
      <c r="G1080" s="96" t="s">
        <v>1869</v>
      </c>
      <c r="H1080" s="95" t="s">
        <v>34</v>
      </c>
      <c r="I1080" s="95" t="s">
        <v>44</v>
      </c>
      <c r="J1080" s="106" t="s">
        <v>1868</v>
      </c>
      <c r="K1080" s="47"/>
    </row>
    <row r="1081" spans="1:28" ht="12.75" customHeight="1">
      <c r="A1081" s="187" t="s">
        <v>1457</v>
      </c>
      <c r="B1081" s="120" t="s">
        <v>374</v>
      </c>
      <c r="C1081" s="94"/>
      <c r="D1081" s="116">
        <v>0</v>
      </c>
      <c r="E1081" s="95" t="s">
        <v>33</v>
      </c>
      <c r="F1081" s="95" t="s">
        <v>33</v>
      </c>
      <c r="G1081" s="47"/>
      <c r="H1081" s="95" t="s">
        <v>34</v>
      </c>
      <c r="I1081" s="95" t="s">
        <v>44</v>
      </c>
      <c r="J1081" s="106" t="s">
        <v>1868</v>
      </c>
      <c r="K1081" s="47"/>
    </row>
    <row r="1082" spans="1:28" ht="12.75" customHeight="1">
      <c r="A1082" s="187" t="s">
        <v>1457</v>
      </c>
      <c r="B1082" s="120" t="s">
        <v>149</v>
      </c>
      <c r="C1082" s="94"/>
      <c r="D1082" s="116">
        <v>0</v>
      </c>
      <c r="E1082" s="95" t="s">
        <v>34</v>
      </c>
      <c r="F1082" s="95" t="s">
        <v>34</v>
      </c>
      <c r="G1082" s="47" t="s">
        <v>229</v>
      </c>
      <c r="H1082" s="95" t="s">
        <v>34</v>
      </c>
      <c r="I1082" s="95" t="s">
        <v>44</v>
      </c>
      <c r="J1082" s="106" t="s">
        <v>1868</v>
      </c>
      <c r="K1082" s="47"/>
    </row>
    <row r="1083" spans="1:28" ht="12.75" customHeight="1">
      <c r="A1083" s="187" t="s">
        <v>1457</v>
      </c>
      <c r="B1083" s="120" t="s">
        <v>814</v>
      </c>
      <c r="C1083" s="94"/>
      <c r="D1083" s="116">
        <v>0</v>
      </c>
      <c r="E1083" s="95" t="s">
        <v>33</v>
      </c>
      <c r="F1083" s="95" t="s">
        <v>33</v>
      </c>
      <c r="G1083" s="47"/>
      <c r="H1083" s="95" t="s">
        <v>34</v>
      </c>
      <c r="I1083" s="95" t="s">
        <v>44</v>
      </c>
      <c r="J1083" s="106" t="s">
        <v>1868</v>
      </c>
      <c r="K1083" s="47"/>
    </row>
    <row r="1084" spans="1:28" ht="12.75" customHeight="1">
      <c r="A1084" s="187" t="s">
        <v>1457</v>
      </c>
      <c r="B1084" s="120" t="s">
        <v>817</v>
      </c>
      <c r="C1084" s="94"/>
      <c r="D1084" s="116">
        <v>0</v>
      </c>
      <c r="E1084" s="95" t="s">
        <v>33</v>
      </c>
      <c r="F1084" s="95" t="s">
        <v>33</v>
      </c>
      <c r="G1084" s="47"/>
      <c r="H1084" s="95" t="s">
        <v>34</v>
      </c>
      <c r="I1084" s="95" t="s">
        <v>44</v>
      </c>
      <c r="J1084" s="106" t="s">
        <v>1868</v>
      </c>
      <c r="K1084" s="47"/>
    </row>
    <row r="1085" spans="1:28" ht="12.75" customHeight="1">
      <c r="A1085" s="187" t="s">
        <v>1457</v>
      </c>
      <c r="B1085" s="120" t="s">
        <v>818</v>
      </c>
      <c r="C1085" s="94"/>
      <c r="D1085" s="116">
        <v>0</v>
      </c>
      <c r="E1085" s="95" t="s">
        <v>33</v>
      </c>
      <c r="F1085" s="95" t="s">
        <v>33</v>
      </c>
      <c r="G1085" s="47"/>
      <c r="H1085" s="95" t="s">
        <v>34</v>
      </c>
      <c r="I1085" s="95" t="s">
        <v>44</v>
      </c>
      <c r="J1085" s="106" t="s">
        <v>1868</v>
      </c>
      <c r="K1085" s="47"/>
    </row>
    <row r="1086" spans="1:28" ht="12.75" customHeight="1">
      <c r="A1086" s="187" t="s">
        <v>1457</v>
      </c>
      <c r="B1086" s="120" t="s">
        <v>821</v>
      </c>
      <c r="C1086" s="94"/>
      <c r="D1086" s="116">
        <v>0</v>
      </c>
      <c r="E1086" s="95" t="s">
        <v>34</v>
      </c>
      <c r="F1086" s="95" t="s">
        <v>34</v>
      </c>
      <c r="G1086" s="96" t="s">
        <v>1869</v>
      </c>
      <c r="H1086" s="95" t="s">
        <v>34</v>
      </c>
      <c r="I1086" s="95" t="s">
        <v>44</v>
      </c>
      <c r="J1086" s="106" t="s">
        <v>1868</v>
      </c>
      <c r="K1086" s="47"/>
    </row>
    <row r="1087" spans="1:28" ht="12.75" customHeight="1">
      <c r="A1087" s="232" t="s">
        <v>1457</v>
      </c>
      <c r="B1087" s="127" t="s">
        <v>825</v>
      </c>
      <c r="C1087" s="94"/>
      <c r="D1087" s="111">
        <v>0</v>
      </c>
      <c r="E1087" s="95" t="s">
        <v>33</v>
      </c>
      <c r="F1087" s="95" t="s">
        <v>33</v>
      </c>
      <c r="G1087" s="47"/>
      <c r="H1087" s="95" t="s">
        <v>34</v>
      </c>
      <c r="I1087" s="95" t="s">
        <v>44</v>
      </c>
      <c r="J1087" s="106" t="s">
        <v>1868</v>
      </c>
      <c r="K1087" s="47"/>
    </row>
    <row r="1088" spans="1:28" ht="12.75" customHeight="1">
      <c r="A1088" s="187" t="s">
        <v>1870</v>
      </c>
      <c r="B1088" s="133" t="s">
        <v>771</v>
      </c>
      <c r="C1088" s="134"/>
      <c r="D1088" s="135">
        <v>0</v>
      </c>
      <c r="E1088" s="105" t="s">
        <v>34</v>
      </c>
      <c r="F1088" s="105" t="s">
        <v>34</v>
      </c>
      <c r="G1088" s="103" t="s">
        <v>1871</v>
      </c>
      <c r="H1088" s="105" t="s">
        <v>34</v>
      </c>
      <c r="I1088" s="105" t="s">
        <v>34</v>
      </c>
      <c r="J1088" s="106" t="s">
        <v>1872</v>
      </c>
      <c r="K1088" s="103"/>
      <c r="L1088" s="23"/>
      <c r="M1088" s="23"/>
      <c r="N1088" s="23"/>
      <c r="O1088" s="23"/>
      <c r="P1088" s="23"/>
      <c r="Q1088" s="23"/>
      <c r="R1088" s="23"/>
      <c r="S1088" s="23"/>
      <c r="T1088" s="23"/>
      <c r="U1088" s="23"/>
      <c r="V1088" s="23"/>
      <c r="W1088" s="23"/>
      <c r="X1088" s="23"/>
      <c r="Y1088" s="23"/>
      <c r="Z1088" s="23"/>
      <c r="AA1088" s="23"/>
      <c r="AB1088" s="23"/>
    </row>
    <row r="1089" spans="1:28" ht="12.75" customHeight="1">
      <c r="A1089" s="231" t="s">
        <v>1870</v>
      </c>
      <c r="B1089" s="120" t="s">
        <v>780</v>
      </c>
      <c r="C1089" s="120"/>
      <c r="D1089" s="204">
        <v>0</v>
      </c>
      <c r="E1089" s="116" t="s">
        <v>34</v>
      </c>
      <c r="F1089" s="116" t="s">
        <v>34</v>
      </c>
      <c r="G1089" s="123" t="s">
        <v>1873</v>
      </c>
      <c r="H1089" s="116" t="s">
        <v>34</v>
      </c>
      <c r="I1089" s="116" t="s">
        <v>34</v>
      </c>
      <c r="J1089" s="203" t="s">
        <v>1872</v>
      </c>
      <c r="K1089" s="120"/>
      <c r="L1089" s="17"/>
      <c r="M1089" s="17"/>
      <c r="N1089" s="17"/>
      <c r="O1089" s="17"/>
      <c r="P1089" s="17"/>
      <c r="Q1089" s="17"/>
      <c r="R1089" s="17"/>
      <c r="S1089" s="17"/>
      <c r="T1089" s="17"/>
      <c r="U1089" s="17"/>
      <c r="V1089" s="17"/>
      <c r="W1089" s="17"/>
      <c r="X1089" s="17"/>
      <c r="Y1089" s="17"/>
      <c r="Z1089" s="17"/>
      <c r="AA1089" s="17"/>
      <c r="AB1089" s="17"/>
    </row>
    <row r="1090" spans="1:28" ht="12.75" customHeight="1">
      <c r="A1090" s="187" t="s">
        <v>1870</v>
      </c>
      <c r="B1090" s="120" t="s">
        <v>2315</v>
      </c>
      <c r="C1090" s="94"/>
      <c r="D1090" s="111">
        <v>0</v>
      </c>
      <c r="E1090" s="95" t="s">
        <v>34</v>
      </c>
      <c r="F1090" s="95" t="s">
        <v>34</v>
      </c>
      <c r="G1090" s="47" t="s">
        <v>1874</v>
      </c>
      <c r="H1090" s="95" t="s">
        <v>34</v>
      </c>
      <c r="I1090" s="95" t="s">
        <v>34</v>
      </c>
      <c r="J1090" s="106" t="s">
        <v>1872</v>
      </c>
      <c r="K1090" s="47"/>
    </row>
    <row r="1091" spans="1:28" ht="12.75" customHeight="1">
      <c r="A1091" s="187" t="s">
        <v>1870</v>
      </c>
      <c r="B1091" s="120" t="s">
        <v>788</v>
      </c>
      <c r="C1091" s="94"/>
      <c r="D1091" s="111">
        <v>0</v>
      </c>
      <c r="E1091" s="95" t="s">
        <v>34</v>
      </c>
      <c r="F1091" s="95" t="s">
        <v>33</v>
      </c>
      <c r="G1091" s="47" t="s">
        <v>1875</v>
      </c>
      <c r="H1091" s="95" t="s">
        <v>34</v>
      </c>
      <c r="I1091" s="95" t="s">
        <v>34</v>
      </c>
      <c r="J1091" s="106" t="s">
        <v>1872</v>
      </c>
      <c r="K1091" s="47"/>
    </row>
    <row r="1092" spans="1:28" ht="12.75" customHeight="1">
      <c r="A1092" s="187" t="s">
        <v>1870</v>
      </c>
      <c r="B1092" s="120" t="s">
        <v>793</v>
      </c>
      <c r="C1092" s="94"/>
      <c r="D1092" s="111">
        <v>0</v>
      </c>
      <c r="E1092" s="95" t="s">
        <v>33</v>
      </c>
      <c r="F1092" s="95" t="s">
        <v>33</v>
      </c>
      <c r="G1092" s="47"/>
      <c r="H1092" s="95" t="s">
        <v>34</v>
      </c>
      <c r="I1092" s="95" t="s">
        <v>34</v>
      </c>
      <c r="J1092" s="106" t="s">
        <v>1872</v>
      </c>
      <c r="K1092" s="47"/>
    </row>
    <row r="1093" spans="1:28" ht="12.75" customHeight="1">
      <c r="A1093" s="187" t="s">
        <v>1870</v>
      </c>
      <c r="B1093" s="120" t="s">
        <v>796</v>
      </c>
      <c r="C1093" s="94"/>
      <c r="D1093" s="111">
        <v>0</v>
      </c>
      <c r="E1093" s="95" t="s">
        <v>34</v>
      </c>
      <c r="F1093" s="95" t="s">
        <v>34</v>
      </c>
      <c r="G1093" s="47" t="s">
        <v>1876</v>
      </c>
      <c r="H1093" s="95" t="s">
        <v>34</v>
      </c>
      <c r="I1093" s="95" t="s">
        <v>34</v>
      </c>
      <c r="J1093" s="106" t="s">
        <v>1872</v>
      </c>
      <c r="K1093" s="47"/>
    </row>
    <row r="1094" spans="1:28" ht="12.75" customHeight="1">
      <c r="A1094" s="187" t="s">
        <v>1870</v>
      </c>
      <c r="B1094" s="120" t="s">
        <v>446</v>
      </c>
      <c r="C1094" s="94"/>
      <c r="D1094" s="111">
        <v>0</v>
      </c>
      <c r="E1094" s="95" t="s">
        <v>34</v>
      </c>
      <c r="F1094" s="95" t="s">
        <v>34</v>
      </c>
      <c r="G1094" s="96" t="s">
        <v>1877</v>
      </c>
      <c r="H1094" s="95" t="s">
        <v>34</v>
      </c>
      <c r="I1094" s="95" t="s">
        <v>34</v>
      </c>
      <c r="J1094" s="106" t="s">
        <v>1872</v>
      </c>
      <c r="K1094" s="47"/>
    </row>
    <row r="1095" spans="1:28" ht="12.75" customHeight="1">
      <c r="A1095" s="187" t="s">
        <v>1870</v>
      </c>
      <c r="B1095" s="120" t="s">
        <v>162</v>
      </c>
      <c r="C1095" s="94"/>
      <c r="D1095" s="111">
        <v>0</v>
      </c>
      <c r="E1095" s="95" t="s">
        <v>34</v>
      </c>
      <c r="F1095" s="95" t="s">
        <v>34</v>
      </c>
      <c r="G1095" s="96" t="s">
        <v>1878</v>
      </c>
      <c r="H1095" s="95" t="s">
        <v>34</v>
      </c>
      <c r="I1095" s="95" t="s">
        <v>34</v>
      </c>
      <c r="J1095" s="106" t="s">
        <v>1872</v>
      </c>
      <c r="K1095" s="47"/>
    </row>
    <row r="1096" spans="1:28" ht="12.75" customHeight="1">
      <c r="A1096" s="187" t="s">
        <v>1870</v>
      </c>
      <c r="B1096" s="47" t="s">
        <v>235</v>
      </c>
      <c r="C1096" s="94"/>
      <c r="D1096" s="111">
        <v>0</v>
      </c>
      <c r="E1096" s="95" t="s">
        <v>34</v>
      </c>
      <c r="F1096" s="95" t="s">
        <v>34</v>
      </c>
      <c r="G1096" s="47" t="s">
        <v>1879</v>
      </c>
      <c r="H1096" s="95" t="s">
        <v>34</v>
      </c>
      <c r="I1096" s="95" t="s">
        <v>34</v>
      </c>
      <c r="J1096" s="106" t="s">
        <v>1872</v>
      </c>
      <c r="K1096" s="47"/>
    </row>
    <row r="1097" spans="1:28" ht="12.75" customHeight="1">
      <c r="A1097" s="187" t="s">
        <v>1870</v>
      </c>
      <c r="B1097" s="120" t="s">
        <v>374</v>
      </c>
      <c r="C1097" s="94"/>
      <c r="D1097" s="111">
        <v>0</v>
      </c>
      <c r="E1097" s="95" t="s">
        <v>34</v>
      </c>
      <c r="F1097" s="95" t="s">
        <v>34</v>
      </c>
      <c r="G1097" s="96" t="s">
        <v>1878</v>
      </c>
      <c r="H1097" s="95" t="s">
        <v>34</v>
      </c>
      <c r="I1097" s="95" t="s">
        <v>34</v>
      </c>
      <c r="J1097" s="106" t="s">
        <v>1872</v>
      </c>
      <c r="K1097" s="47"/>
    </row>
    <row r="1098" spans="1:28" ht="12.75" customHeight="1">
      <c r="A1098" s="187" t="s">
        <v>1870</v>
      </c>
      <c r="B1098" s="120" t="s">
        <v>149</v>
      </c>
      <c r="C1098" s="94"/>
      <c r="D1098" s="111">
        <v>0</v>
      </c>
      <c r="E1098" s="95" t="s">
        <v>34</v>
      </c>
      <c r="F1098" s="95" t="s">
        <v>34</v>
      </c>
      <c r="G1098" s="47" t="s">
        <v>1880</v>
      </c>
      <c r="H1098" s="95" t="s">
        <v>34</v>
      </c>
      <c r="I1098" s="95" t="s">
        <v>34</v>
      </c>
      <c r="J1098" s="106" t="s">
        <v>1872</v>
      </c>
      <c r="K1098" s="47"/>
    </row>
    <row r="1099" spans="1:28" ht="12.75" customHeight="1">
      <c r="A1099" s="187" t="s">
        <v>1870</v>
      </c>
      <c r="B1099" s="120" t="s">
        <v>814</v>
      </c>
      <c r="C1099" s="94"/>
      <c r="D1099" s="111">
        <v>0</v>
      </c>
      <c r="E1099" s="95" t="s">
        <v>33</v>
      </c>
      <c r="F1099" s="95" t="s">
        <v>33</v>
      </c>
      <c r="G1099" s="47"/>
      <c r="H1099" s="95" t="s">
        <v>34</v>
      </c>
      <c r="I1099" s="95" t="s">
        <v>34</v>
      </c>
      <c r="J1099" s="106" t="s">
        <v>1872</v>
      </c>
      <c r="K1099" s="47"/>
    </row>
    <row r="1100" spans="1:28" ht="12.75" customHeight="1">
      <c r="A1100" s="187" t="s">
        <v>1870</v>
      </c>
      <c r="B1100" s="120" t="s">
        <v>817</v>
      </c>
      <c r="C1100" s="94"/>
      <c r="D1100" s="111">
        <v>0</v>
      </c>
      <c r="E1100" s="95" t="s">
        <v>33</v>
      </c>
      <c r="F1100" s="95" t="s">
        <v>33</v>
      </c>
      <c r="G1100" s="47"/>
      <c r="H1100" s="95" t="s">
        <v>34</v>
      </c>
      <c r="I1100" s="95" t="s">
        <v>34</v>
      </c>
      <c r="J1100" s="106" t="s">
        <v>1872</v>
      </c>
      <c r="K1100" s="47"/>
    </row>
    <row r="1101" spans="1:28" ht="12.75" customHeight="1">
      <c r="A1101" s="187" t="s">
        <v>1870</v>
      </c>
      <c r="B1101" s="47" t="s">
        <v>818</v>
      </c>
      <c r="C1101" s="94"/>
      <c r="D1101" s="111">
        <v>0</v>
      </c>
      <c r="E1101" s="95" t="s">
        <v>34</v>
      </c>
      <c r="F1101" s="95" t="s">
        <v>34</v>
      </c>
      <c r="G1101" s="47" t="s">
        <v>1881</v>
      </c>
      <c r="H1101" s="95" t="s">
        <v>34</v>
      </c>
      <c r="I1101" s="95" t="s">
        <v>34</v>
      </c>
      <c r="J1101" s="106" t="s">
        <v>1872</v>
      </c>
      <c r="K1101" s="47"/>
    </row>
    <row r="1102" spans="1:28" ht="12.75" customHeight="1">
      <c r="A1102" s="187" t="s">
        <v>1870</v>
      </c>
      <c r="B1102" s="120" t="s">
        <v>821</v>
      </c>
      <c r="C1102" s="94"/>
      <c r="D1102" s="111">
        <v>0</v>
      </c>
      <c r="E1102" s="95" t="s">
        <v>34</v>
      </c>
      <c r="F1102" s="95" t="s">
        <v>33</v>
      </c>
      <c r="G1102" s="96" t="s">
        <v>1882</v>
      </c>
      <c r="H1102" s="95" t="s">
        <v>34</v>
      </c>
      <c r="I1102" s="95" t="s">
        <v>34</v>
      </c>
      <c r="J1102" s="106" t="s">
        <v>1872</v>
      </c>
      <c r="K1102" s="47"/>
    </row>
    <row r="1103" spans="1:28" ht="12.75" customHeight="1">
      <c r="A1103" s="232" t="s">
        <v>1870</v>
      </c>
      <c r="B1103" s="127" t="s">
        <v>825</v>
      </c>
      <c r="C1103" s="94"/>
      <c r="D1103" s="111">
        <v>0</v>
      </c>
      <c r="E1103" s="95" t="s">
        <v>34</v>
      </c>
      <c r="F1103" s="95" t="s">
        <v>34</v>
      </c>
      <c r="G1103" s="96" t="s">
        <v>1883</v>
      </c>
      <c r="H1103" s="95" t="s">
        <v>34</v>
      </c>
      <c r="I1103" s="110" t="s">
        <v>34</v>
      </c>
      <c r="J1103" s="106" t="s">
        <v>1872</v>
      </c>
      <c r="K1103" s="47"/>
    </row>
    <row r="1104" spans="1:28" ht="12.75" customHeight="1">
      <c r="A1104" s="187" t="s">
        <v>1458</v>
      </c>
      <c r="B1104" s="133" t="s">
        <v>771</v>
      </c>
      <c r="C1104" s="103"/>
      <c r="D1104" s="105">
        <v>0</v>
      </c>
      <c r="E1104" s="105" t="s">
        <v>33</v>
      </c>
      <c r="F1104" s="105" t="s">
        <v>33</v>
      </c>
      <c r="G1104" s="103"/>
      <c r="H1104" s="105" t="s">
        <v>34</v>
      </c>
      <c r="I1104" s="95" t="s">
        <v>34</v>
      </c>
      <c r="J1104" s="106" t="s">
        <v>1884</v>
      </c>
      <c r="K1104" s="103"/>
      <c r="L1104" s="23"/>
      <c r="M1104" s="23"/>
      <c r="N1104" s="23"/>
      <c r="O1104" s="23"/>
      <c r="P1104" s="23"/>
      <c r="Q1104" s="23"/>
      <c r="R1104" s="23"/>
      <c r="S1104" s="23"/>
      <c r="T1104" s="23"/>
      <c r="U1104" s="23"/>
      <c r="V1104" s="23"/>
      <c r="W1104" s="23"/>
      <c r="X1104" s="23"/>
      <c r="Y1104" s="23"/>
      <c r="Z1104" s="23"/>
      <c r="AA1104" s="23"/>
      <c r="AB1104" s="23"/>
    </row>
    <row r="1105" spans="1:28" ht="12.75" customHeight="1">
      <c r="A1105" s="231" t="s">
        <v>1458</v>
      </c>
      <c r="B1105" s="120" t="s">
        <v>780</v>
      </c>
      <c r="C1105" s="120"/>
      <c r="D1105" s="116">
        <v>0</v>
      </c>
      <c r="E1105" s="116" t="s">
        <v>34</v>
      </c>
      <c r="F1105" s="116" t="s">
        <v>44</v>
      </c>
      <c r="G1105" s="123" t="s">
        <v>1885</v>
      </c>
      <c r="H1105" s="116" t="s">
        <v>34</v>
      </c>
      <c r="I1105" s="116" t="s">
        <v>34</v>
      </c>
      <c r="J1105" s="123" t="s">
        <v>1884</v>
      </c>
      <c r="K1105" s="120"/>
      <c r="L1105" s="17"/>
      <c r="M1105" s="17"/>
      <c r="N1105" s="17"/>
      <c r="O1105" s="17"/>
      <c r="P1105" s="17"/>
      <c r="Q1105" s="17"/>
      <c r="R1105" s="17"/>
      <c r="S1105" s="17"/>
      <c r="T1105" s="17"/>
      <c r="U1105" s="17"/>
      <c r="V1105" s="17"/>
      <c r="W1105" s="17"/>
      <c r="X1105" s="17"/>
      <c r="Y1105" s="17"/>
      <c r="Z1105" s="17"/>
      <c r="AA1105" s="17"/>
      <c r="AB1105" s="17"/>
    </row>
    <row r="1106" spans="1:28" ht="12.75" customHeight="1">
      <c r="A1106" s="187" t="s">
        <v>1458</v>
      </c>
      <c r="B1106" s="120" t="s">
        <v>2315</v>
      </c>
      <c r="C1106" s="47"/>
      <c r="D1106" s="95">
        <v>0</v>
      </c>
      <c r="E1106" s="95" t="s">
        <v>34</v>
      </c>
      <c r="F1106" s="95" t="s">
        <v>44</v>
      </c>
      <c r="G1106" s="96" t="s">
        <v>1886</v>
      </c>
      <c r="H1106" s="95" t="s">
        <v>34</v>
      </c>
      <c r="I1106" s="95" t="s">
        <v>34</v>
      </c>
      <c r="J1106" s="96" t="s">
        <v>1884</v>
      </c>
      <c r="K1106" s="47"/>
    </row>
    <row r="1107" spans="1:28" ht="12.75" customHeight="1">
      <c r="A1107" s="187" t="s">
        <v>1458</v>
      </c>
      <c r="B1107" s="120" t="s">
        <v>788</v>
      </c>
      <c r="C1107" s="47"/>
      <c r="D1107" s="95">
        <v>0</v>
      </c>
      <c r="E1107" s="95" t="s">
        <v>34</v>
      </c>
      <c r="F1107" s="95" t="s">
        <v>44</v>
      </c>
      <c r="G1107" s="96" t="s">
        <v>1887</v>
      </c>
      <c r="H1107" s="95" t="s">
        <v>34</v>
      </c>
      <c r="I1107" s="95" t="s">
        <v>34</v>
      </c>
      <c r="J1107" s="96" t="s">
        <v>1884</v>
      </c>
      <c r="K1107" s="47"/>
    </row>
    <row r="1108" spans="1:28" ht="12.75" customHeight="1">
      <c r="A1108" s="187" t="s">
        <v>1458</v>
      </c>
      <c r="B1108" s="120" t="s">
        <v>793</v>
      </c>
      <c r="C1108" s="47"/>
      <c r="D1108" s="95">
        <v>0</v>
      </c>
      <c r="E1108" s="95" t="s">
        <v>33</v>
      </c>
      <c r="F1108" s="95" t="s">
        <v>33</v>
      </c>
      <c r="G1108" s="47"/>
      <c r="H1108" s="95" t="s">
        <v>34</v>
      </c>
      <c r="I1108" s="95" t="s">
        <v>34</v>
      </c>
      <c r="J1108" s="96" t="s">
        <v>1884</v>
      </c>
      <c r="K1108" s="47"/>
    </row>
    <row r="1109" spans="1:28" ht="12.75" customHeight="1">
      <c r="A1109" s="187" t="s">
        <v>1458</v>
      </c>
      <c r="B1109" s="120" t="s">
        <v>796</v>
      </c>
      <c r="C1109" s="47"/>
      <c r="D1109" s="95">
        <v>0</v>
      </c>
      <c r="E1109" s="95" t="s">
        <v>33</v>
      </c>
      <c r="F1109" s="95" t="s">
        <v>33</v>
      </c>
      <c r="G1109" s="47"/>
      <c r="H1109" s="95" t="s">
        <v>34</v>
      </c>
      <c r="I1109" s="95" t="s">
        <v>34</v>
      </c>
      <c r="J1109" s="96" t="s">
        <v>1884</v>
      </c>
      <c r="K1109" s="47"/>
    </row>
    <row r="1110" spans="1:28" ht="12.75" customHeight="1">
      <c r="A1110" s="187" t="s">
        <v>1458</v>
      </c>
      <c r="B1110" s="120" t="s">
        <v>446</v>
      </c>
      <c r="C1110" s="47"/>
      <c r="D1110" s="95">
        <v>0</v>
      </c>
      <c r="E1110" s="95" t="s">
        <v>33</v>
      </c>
      <c r="F1110" s="95" t="s">
        <v>33</v>
      </c>
      <c r="G1110" s="47"/>
      <c r="H1110" s="95" t="s">
        <v>34</v>
      </c>
      <c r="I1110" s="95" t="s">
        <v>34</v>
      </c>
      <c r="J1110" s="96" t="s">
        <v>1884</v>
      </c>
      <c r="K1110" s="47"/>
    </row>
    <row r="1111" spans="1:28" ht="12.75" customHeight="1">
      <c r="A1111" s="187" t="s">
        <v>1458</v>
      </c>
      <c r="B1111" s="120" t="s">
        <v>162</v>
      </c>
      <c r="C1111" s="47"/>
      <c r="D1111" s="95">
        <v>0</v>
      </c>
      <c r="E1111" s="95" t="s">
        <v>34</v>
      </c>
      <c r="F1111" s="95" t="s">
        <v>44</v>
      </c>
      <c r="G1111" s="96" t="s">
        <v>1888</v>
      </c>
      <c r="H1111" s="95" t="s">
        <v>34</v>
      </c>
      <c r="I1111" s="95" t="s">
        <v>34</v>
      </c>
      <c r="J1111" s="96" t="s">
        <v>1884</v>
      </c>
      <c r="K1111" s="47"/>
    </row>
    <row r="1112" spans="1:28" ht="12.75" customHeight="1">
      <c r="A1112" s="187" t="s">
        <v>1458</v>
      </c>
      <c r="B1112" s="47" t="s">
        <v>235</v>
      </c>
      <c r="C1112" s="47"/>
      <c r="D1112" s="95">
        <v>0</v>
      </c>
      <c r="E1112" s="95" t="s">
        <v>34</v>
      </c>
      <c r="F1112" s="95" t="s">
        <v>44</v>
      </c>
      <c r="G1112" s="96" t="s">
        <v>1889</v>
      </c>
      <c r="H1112" s="95" t="s">
        <v>34</v>
      </c>
      <c r="I1112" s="95" t="s">
        <v>34</v>
      </c>
      <c r="J1112" s="96" t="s">
        <v>1884</v>
      </c>
      <c r="K1112" s="47"/>
    </row>
    <row r="1113" spans="1:28" ht="12.75" customHeight="1">
      <c r="A1113" s="187" t="s">
        <v>1458</v>
      </c>
      <c r="B1113" s="120" t="s">
        <v>374</v>
      </c>
      <c r="C1113" s="47"/>
      <c r="D1113" s="95">
        <v>0</v>
      </c>
      <c r="E1113" s="95" t="s">
        <v>44</v>
      </c>
      <c r="F1113" s="95" t="s">
        <v>44</v>
      </c>
      <c r="G1113" s="96" t="s">
        <v>1890</v>
      </c>
      <c r="H1113" s="95" t="s">
        <v>34</v>
      </c>
      <c r="I1113" s="95" t="s">
        <v>34</v>
      </c>
      <c r="J1113" s="96" t="s">
        <v>1884</v>
      </c>
      <c r="K1113" s="47"/>
    </row>
    <row r="1114" spans="1:28" ht="12.75" customHeight="1">
      <c r="A1114" s="187" t="s">
        <v>1458</v>
      </c>
      <c r="B1114" s="120" t="s">
        <v>149</v>
      </c>
      <c r="C1114" s="47"/>
      <c r="D1114" s="95">
        <v>0</v>
      </c>
      <c r="E1114" s="95" t="s">
        <v>33</v>
      </c>
      <c r="F1114" s="95" t="s">
        <v>33</v>
      </c>
      <c r="G1114" s="96" t="s">
        <v>1891</v>
      </c>
      <c r="H1114" s="95" t="s">
        <v>34</v>
      </c>
      <c r="I1114" s="95" t="s">
        <v>34</v>
      </c>
      <c r="J1114" s="96" t="s">
        <v>1884</v>
      </c>
      <c r="K1114" s="47"/>
    </row>
    <row r="1115" spans="1:28" ht="12.75" customHeight="1">
      <c r="A1115" s="187" t="s">
        <v>1458</v>
      </c>
      <c r="B1115" s="120" t="s">
        <v>814</v>
      </c>
      <c r="C1115" s="47"/>
      <c r="D1115" s="95">
        <v>0</v>
      </c>
      <c r="E1115" s="95" t="s">
        <v>33</v>
      </c>
      <c r="F1115" s="95" t="s">
        <v>33</v>
      </c>
      <c r="G1115" s="47"/>
      <c r="H1115" s="95" t="s">
        <v>34</v>
      </c>
      <c r="I1115" s="95" t="s">
        <v>34</v>
      </c>
      <c r="J1115" s="96" t="s">
        <v>1884</v>
      </c>
      <c r="K1115" s="47"/>
    </row>
    <row r="1116" spans="1:28" ht="12.75" customHeight="1">
      <c r="A1116" s="187" t="s">
        <v>1458</v>
      </c>
      <c r="B1116" s="120" t="s">
        <v>817</v>
      </c>
      <c r="C1116" s="47"/>
      <c r="D1116" s="95">
        <v>0</v>
      </c>
      <c r="E1116" s="95" t="s">
        <v>33</v>
      </c>
      <c r="F1116" s="95" t="s">
        <v>33</v>
      </c>
      <c r="G1116" s="47"/>
      <c r="H1116" s="95" t="s">
        <v>34</v>
      </c>
      <c r="I1116" s="95" t="s">
        <v>34</v>
      </c>
      <c r="J1116" s="96" t="s">
        <v>1884</v>
      </c>
      <c r="K1116" s="47"/>
    </row>
    <row r="1117" spans="1:28" ht="12.75" customHeight="1">
      <c r="A1117" s="187" t="s">
        <v>1458</v>
      </c>
      <c r="B1117" s="47" t="s">
        <v>818</v>
      </c>
      <c r="C1117" s="47"/>
      <c r="D1117" s="95">
        <v>0</v>
      </c>
      <c r="E1117" s="95" t="s">
        <v>33</v>
      </c>
      <c r="F1117" s="95" t="s">
        <v>33</v>
      </c>
      <c r="G1117" s="47" t="s">
        <v>1892</v>
      </c>
      <c r="H1117" s="95" t="s">
        <v>34</v>
      </c>
      <c r="I1117" s="95" t="s">
        <v>34</v>
      </c>
      <c r="J1117" s="96" t="s">
        <v>1884</v>
      </c>
      <c r="K1117" s="47"/>
    </row>
    <row r="1118" spans="1:28" ht="12.75" customHeight="1">
      <c r="A1118" s="187" t="s">
        <v>1458</v>
      </c>
      <c r="B1118" s="120" t="s">
        <v>821</v>
      </c>
      <c r="C1118" s="47"/>
      <c r="D1118" s="95">
        <v>0</v>
      </c>
      <c r="E1118" s="95" t="s">
        <v>34</v>
      </c>
      <c r="F1118" s="95" t="s">
        <v>44</v>
      </c>
      <c r="G1118" s="96" t="s">
        <v>1893</v>
      </c>
      <c r="H1118" s="95" t="s">
        <v>34</v>
      </c>
      <c r="I1118" s="95" t="s">
        <v>34</v>
      </c>
      <c r="J1118" s="96" t="s">
        <v>1884</v>
      </c>
      <c r="K1118" s="47"/>
    </row>
    <row r="1119" spans="1:28" ht="12.75" customHeight="1">
      <c r="A1119" s="232" t="s">
        <v>1458</v>
      </c>
      <c r="B1119" s="127" t="s">
        <v>825</v>
      </c>
      <c r="C1119" s="47"/>
      <c r="D1119" s="95">
        <v>0</v>
      </c>
      <c r="E1119" s="95" t="s">
        <v>33</v>
      </c>
      <c r="F1119" s="95" t="s">
        <v>33</v>
      </c>
      <c r="G1119" s="47"/>
      <c r="H1119" s="95" t="s">
        <v>34</v>
      </c>
      <c r="I1119" s="95" t="s">
        <v>34</v>
      </c>
      <c r="J1119" s="96" t="s">
        <v>1884</v>
      </c>
      <c r="K1119" s="47"/>
    </row>
    <row r="1120" spans="1:28" ht="12.75" customHeight="1">
      <c r="A1120" s="147" t="s">
        <v>1463</v>
      </c>
      <c r="B1120" s="133" t="s">
        <v>771</v>
      </c>
      <c r="C1120" s="103"/>
      <c r="D1120" s="105">
        <v>0</v>
      </c>
      <c r="E1120" s="105" t="s">
        <v>34</v>
      </c>
      <c r="F1120" s="105" t="s">
        <v>34</v>
      </c>
      <c r="G1120" s="106" t="s">
        <v>1894</v>
      </c>
      <c r="H1120" s="105" t="s">
        <v>34</v>
      </c>
      <c r="I1120" s="105" t="s">
        <v>44</v>
      </c>
      <c r="J1120" s="106" t="s">
        <v>1895</v>
      </c>
      <c r="K1120" s="103"/>
      <c r="L1120" s="23"/>
      <c r="M1120" s="23"/>
      <c r="N1120" s="23"/>
      <c r="O1120" s="23"/>
      <c r="P1120" s="23"/>
      <c r="Q1120" s="23"/>
      <c r="R1120" s="23"/>
      <c r="S1120" s="23"/>
      <c r="T1120" s="23"/>
      <c r="U1120" s="23"/>
      <c r="V1120" s="23"/>
      <c r="W1120" s="23"/>
      <c r="X1120" s="23"/>
      <c r="Y1120" s="23"/>
      <c r="Z1120" s="23"/>
      <c r="AA1120" s="23"/>
      <c r="AB1120" s="23"/>
    </row>
    <row r="1121" spans="1:28" ht="12.75" customHeight="1">
      <c r="A1121" s="227" t="s">
        <v>1463</v>
      </c>
      <c r="B1121" s="120" t="s">
        <v>780</v>
      </c>
      <c r="C1121" s="120"/>
      <c r="D1121" s="116">
        <v>0</v>
      </c>
      <c r="E1121" s="116" t="s">
        <v>34</v>
      </c>
      <c r="F1121" s="116" t="s">
        <v>34</v>
      </c>
      <c r="G1121" s="120" t="s">
        <v>1896</v>
      </c>
      <c r="H1121" s="116" t="s">
        <v>34</v>
      </c>
      <c r="I1121" s="116" t="s">
        <v>44</v>
      </c>
      <c r="J1121" s="123" t="s">
        <v>1895</v>
      </c>
      <c r="K1121" s="120"/>
      <c r="L1121" s="17"/>
      <c r="M1121" s="17"/>
      <c r="N1121" s="17"/>
      <c r="O1121" s="17"/>
      <c r="P1121" s="17"/>
      <c r="Q1121" s="17"/>
      <c r="R1121" s="17"/>
      <c r="S1121" s="17"/>
      <c r="T1121" s="17"/>
      <c r="U1121" s="17"/>
      <c r="V1121" s="17"/>
      <c r="W1121" s="17"/>
      <c r="X1121" s="17"/>
      <c r="Y1121" s="17"/>
      <c r="Z1121" s="17"/>
      <c r="AA1121" s="17"/>
      <c r="AB1121" s="17"/>
    </row>
    <row r="1122" spans="1:28" ht="12.75" customHeight="1">
      <c r="A1122" s="147" t="s">
        <v>1463</v>
      </c>
      <c r="B1122" s="120" t="s">
        <v>2315</v>
      </c>
      <c r="C1122" s="47"/>
      <c r="D1122" s="95">
        <v>0</v>
      </c>
      <c r="E1122" s="95" t="s">
        <v>33</v>
      </c>
      <c r="F1122" s="95" t="s">
        <v>33</v>
      </c>
      <c r="G1122" s="47"/>
      <c r="H1122" s="95" t="s">
        <v>34</v>
      </c>
      <c r="I1122" s="95" t="s">
        <v>44</v>
      </c>
      <c r="J1122" s="96" t="s">
        <v>1895</v>
      </c>
      <c r="K1122" s="47"/>
    </row>
    <row r="1123" spans="1:28" ht="12.75" customHeight="1">
      <c r="A1123" s="147" t="s">
        <v>1463</v>
      </c>
      <c r="B1123" s="120" t="s">
        <v>788</v>
      </c>
      <c r="C1123" s="47"/>
      <c r="D1123" s="95">
        <v>0</v>
      </c>
      <c r="E1123" s="95" t="s">
        <v>33</v>
      </c>
      <c r="F1123" s="95" t="s">
        <v>33</v>
      </c>
      <c r="G1123" s="96" t="s">
        <v>1897</v>
      </c>
      <c r="H1123" s="95" t="s">
        <v>34</v>
      </c>
      <c r="I1123" s="95" t="s">
        <v>44</v>
      </c>
      <c r="J1123" s="96" t="s">
        <v>1895</v>
      </c>
      <c r="K1123" s="47"/>
    </row>
    <row r="1124" spans="1:28" ht="12.75" customHeight="1">
      <c r="A1124" s="147" t="s">
        <v>1463</v>
      </c>
      <c r="B1124" s="120" t="s">
        <v>793</v>
      </c>
      <c r="C1124" s="47"/>
      <c r="D1124" s="95">
        <v>0</v>
      </c>
      <c r="E1124" s="95" t="s">
        <v>33</v>
      </c>
      <c r="F1124" s="95" t="s">
        <v>33</v>
      </c>
      <c r="G1124" s="47"/>
      <c r="H1124" s="95" t="s">
        <v>34</v>
      </c>
      <c r="I1124" s="95" t="s">
        <v>44</v>
      </c>
      <c r="J1124" s="96" t="s">
        <v>1895</v>
      </c>
      <c r="K1124" s="47"/>
    </row>
    <row r="1125" spans="1:28" ht="12.75" customHeight="1">
      <c r="A1125" s="147" t="s">
        <v>1463</v>
      </c>
      <c r="B1125" s="120" t="s">
        <v>796</v>
      </c>
      <c r="C1125" s="47"/>
      <c r="D1125" s="95">
        <v>0</v>
      </c>
      <c r="E1125" s="95" t="s">
        <v>33</v>
      </c>
      <c r="F1125" s="95" t="s">
        <v>33</v>
      </c>
      <c r="G1125" s="47"/>
      <c r="H1125" s="95" t="s">
        <v>34</v>
      </c>
      <c r="I1125" s="95" t="s">
        <v>44</v>
      </c>
      <c r="J1125" s="96" t="s">
        <v>1895</v>
      </c>
      <c r="K1125" s="47"/>
    </row>
    <row r="1126" spans="1:28" ht="12.75" customHeight="1">
      <c r="A1126" s="147" t="s">
        <v>1463</v>
      </c>
      <c r="B1126" s="120" t="s">
        <v>446</v>
      </c>
      <c r="C1126" s="47"/>
      <c r="D1126" s="95">
        <v>0</v>
      </c>
      <c r="E1126" s="95" t="s">
        <v>34</v>
      </c>
      <c r="F1126" s="95" t="s">
        <v>44</v>
      </c>
      <c r="G1126" s="96" t="s">
        <v>1898</v>
      </c>
      <c r="H1126" s="95" t="s">
        <v>34</v>
      </c>
      <c r="I1126" s="95" t="s">
        <v>44</v>
      </c>
      <c r="J1126" s="96" t="s">
        <v>1895</v>
      </c>
      <c r="K1126" s="47"/>
    </row>
    <row r="1127" spans="1:28" ht="12.75" customHeight="1">
      <c r="A1127" s="147" t="s">
        <v>1463</v>
      </c>
      <c r="B1127" s="120" t="s">
        <v>162</v>
      </c>
      <c r="C1127" s="47"/>
      <c r="D1127" s="95">
        <v>0</v>
      </c>
      <c r="E1127" s="95" t="s">
        <v>34</v>
      </c>
      <c r="F1127" s="95" t="s">
        <v>44</v>
      </c>
      <c r="G1127" s="47" t="s">
        <v>1899</v>
      </c>
      <c r="H1127" s="95" t="s">
        <v>34</v>
      </c>
      <c r="I1127" s="95" t="s">
        <v>44</v>
      </c>
      <c r="J1127" s="96" t="s">
        <v>1895</v>
      </c>
      <c r="K1127" s="47"/>
    </row>
    <row r="1128" spans="1:28" ht="12.75" customHeight="1">
      <c r="A1128" s="147" t="s">
        <v>1463</v>
      </c>
      <c r="B1128" s="47" t="s">
        <v>235</v>
      </c>
      <c r="C1128" s="47"/>
      <c r="D1128" s="95">
        <v>0</v>
      </c>
      <c r="E1128" s="95" t="s">
        <v>34</v>
      </c>
      <c r="F1128" s="95" t="s">
        <v>44</v>
      </c>
      <c r="G1128" s="96" t="s">
        <v>1900</v>
      </c>
      <c r="H1128" s="95" t="s">
        <v>34</v>
      </c>
      <c r="I1128" s="95" t="s">
        <v>44</v>
      </c>
      <c r="J1128" s="96" t="s">
        <v>1895</v>
      </c>
      <c r="K1128" s="47"/>
    </row>
    <row r="1129" spans="1:28" ht="12.75" customHeight="1">
      <c r="A1129" s="147" t="s">
        <v>1463</v>
      </c>
      <c r="B1129" s="120" t="s">
        <v>374</v>
      </c>
      <c r="C1129" s="47"/>
      <c r="D1129" s="95">
        <v>0</v>
      </c>
      <c r="E1129" s="95" t="s">
        <v>34</v>
      </c>
      <c r="F1129" s="95" t="s">
        <v>44</v>
      </c>
      <c r="G1129" s="47" t="s">
        <v>1899</v>
      </c>
      <c r="H1129" s="95" t="s">
        <v>34</v>
      </c>
      <c r="I1129" s="95" t="s">
        <v>44</v>
      </c>
      <c r="J1129" s="96" t="s">
        <v>1895</v>
      </c>
      <c r="K1129" s="47"/>
    </row>
    <row r="1130" spans="1:28" ht="12.75" customHeight="1">
      <c r="A1130" s="147" t="s">
        <v>1463</v>
      </c>
      <c r="B1130" s="120" t="s">
        <v>149</v>
      </c>
      <c r="C1130" s="47"/>
      <c r="D1130" s="95">
        <v>0</v>
      </c>
      <c r="E1130" s="95" t="s">
        <v>34</v>
      </c>
      <c r="F1130" s="95" t="s">
        <v>34</v>
      </c>
      <c r="G1130" s="47" t="s">
        <v>1901</v>
      </c>
      <c r="H1130" s="95" t="s">
        <v>34</v>
      </c>
      <c r="I1130" s="95" t="s">
        <v>44</v>
      </c>
      <c r="J1130" s="96" t="s">
        <v>1895</v>
      </c>
      <c r="K1130" s="47"/>
    </row>
    <row r="1131" spans="1:28" ht="12.75" customHeight="1">
      <c r="A1131" s="147" t="s">
        <v>1463</v>
      </c>
      <c r="B1131" s="120" t="s">
        <v>814</v>
      </c>
      <c r="C1131" s="47"/>
      <c r="D1131" s="95">
        <v>0</v>
      </c>
      <c r="E1131" s="95" t="s">
        <v>33</v>
      </c>
      <c r="F1131" s="95" t="s">
        <v>33</v>
      </c>
      <c r="G1131" s="47"/>
      <c r="H1131" s="95" t="s">
        <v>34</v>
      </c>
      <c r="I1131" s="95" t="s">
        <v>44</v>
      </c>
      <c r="J1131" s="96" t="s">
        <v>1895</v>
      </c>
      <c r="K1131" s="47"/>
    </row>
    <row r="1132" spans="1:28" ht="12.75" customHeight="1">
      <c r="A1132" s="147" t="s">
        <v>1463</v>
      </c>
      <c r="B1132" s="120" t="s">
        <v>817</v>
      </c>
      <c r="C1132" s="47"/>
      <c r="D1132" s="95">
        <v>0</v>
      </c>
      <c r="E1132" s="95" t="s">
        <v>34</v>
      </c>
      <c r="F1132" s="95" t="s">
        <v>34</v>
      </c>
      <c r="G1132" s="47" t="s">
        <v>1902</v>
      </c>
      <c r="H1132" s="95" t="s">
        <v>34</v>
      </c>
      <c r="I1132" s="95" t="s">
        <v>44</v>
      </c>
      <c r="J1132" s="96" t="s">
        <v>1895</v>
      </c>
      <c r="K1132" s="47"/>
    </row>
    <row r="1133" spans="1:28" ht="12.75" customHeight="1">
      <c r="A1133" s="147" t="s">
        <v>1463</v>
      </c>
      <c r="B1133" s="47" t="s">
        <v>818</v>
      </c>
      <c r="C1133" s="47"/>
      <c r="D1133" s="95">
        <v>0</v>
      </c>
      <c r="E1133" s="95" t="s">
        <v>34</v>
      </c>
      <c r="F1133" s="95" t="s">
        <v>34</v>
      </c>
      <c r="G1133" s="47" t="s">
        <v>1903</v>
      </c>
      <c r="H1133" s="95" t="s">
        <v>34</v>
      </c>
      <c r="I1133" s="95" t="s">
        <v>44</v>
      </c>
      <c r="J1133" s="96" t="s">
        <v>1895</v>
      </c>
      <c r="K1133" s="47"/>
    </row>
    <row r="1134" spans="1:28" ht="12.75" customHeight="1">
      <c r="A1134" s="147" t="s">
        <v>1463</v>
      </c>
      <c r="B1134" s="120" t="s">
        <v>821</v>
      </c>
      <c r="C1134" s="47"/>
      <c r="D1134" s="95">
        <v>0</v>
      </c>
      <c r="E1134" s="95" t="s">
        <v>34</v>
      </c>
      <c r="F1134" s="95" t="s">
        <v>44</v>
      </c>
      <c r="G1134" s="47" t="s">
        <v>1904</v>
      </c>
      <c r="H1134" s="95" t="s">
        <v>34</v>
      </c>
      <c r="I1134" s="95" t="s">
        <v>44</v>
      </c>
      <c r="J1134" s="96" t="s">
        <v>1895</v>
      </c>
      <c r="K1134" s="47"/>
    </row>
    <row r="1135" spans="1:28" ht="12.75" customHeight="1">
      <c r="A1135" s="234" t="s">
        <v>1463</v>
      </c>
      <c r="B1135" s="127" t="s">
        <v>825</v>
      </c>
      <c r="C1135" s="47"/>
      <c r="D1135" s="95">
        <v>0</v>
      </c>
      <c r="E1135" s="95" t="s">
        <v>33</v>
      </c>
      <c r="F1135" s="95" t="s">
        <v>33</v>
      </c>
      <c r="G1135" s="47"/>
      <c r="H1135" s="95" t="s">
        <v>34</v>
      </c>
      <c r="I1135" s="95" t="s">
        <v>44</v>
      </c>
      <c r="J1135" s="96" t="s">
        <v>1895</v>
      </c>
      <c r="K1135" s="47"/>
    </row>
    <row r="1136" spans="1:28" ht="12.75" customHeight="1">
      <c r="A1136" s="147" t="s">
        <v>1905</v>
      </c>
      <c r="B1136" s="133" t="s">
        <v>771</v>
      </c>
      <c r="C1136" s="103"/>
      <c r="D1136" s="105">
        <v>0</v>
      </c>
      <c r="E1136" s="105" t="s">
        <v>33</v>
      </c>
      <c r="F1136" s="105" t="s">
        <v>33</v>
      </c>
      <c r="G1136" s="103"/>
      <c r="H1136" s="105" t="s">
        <v>34</v>
      </c>
      <c r="I1136" s="105" t="s">
        <v>34</v>
      </c>
      <c r="J1136" s="205" t="s">
        <v>1906</v>
      </c>
      <c r="K1136" s="103"/>
      <c r="L1136" s="23"/>
      <c r="M1136" s="23"/>
      <c r="N1136" s="23"/>
      <c r="O1136" s="23"/>
      <c r="P1136" s="23"/>
      <c r="Q1136" s="23"/>
      <c r="R1136" s="23"/>
      <c r="S1136" s="23"/>
      <c r="T1136" s="23"/>
      <c r="U1136" s="23"/>
      <c r="V1136" s="23"/>
      <c r="W1136" s="23"/>
      <c r="X1136" s="23"/>
      <c r="Y1136" s="23"/>
      <c r="Z1136" s="23"/>
      <c r="AA1136" s="23"/>
      <c r="AB1136" s="23"/>
    </row>
    <row r="1137" spans="1:28" ht="12.75" customHeight="1">
      <c r="A1137" s="227" t="s">
        <v>1905</v>
      </c>
      <c r="B1137" s="120" t="s">
        <v>780</v>
      </c>
      <c r="C1137" s="120"/>
      <c r="D1137" s="116">
        <v>0</v>
      </c>
      <c r="E1137" s="116" t="s">
        <v>34</v>
      </c>
      <c r="F1137" s="116" t="s">
        <v>33</v>
      </c>
      <c r="G1137" s="120" t="s">
        <v>1907</v>
      </c>
      <c r="H1137" s="116" t="s">
        <v>34</v>
      </c>
      <c r="I1137" s="116" t="s">
        <v>34</v>
      </c>
      <c r="J1137" s="123" t="s">
        <v>1906</v>
      </c>
      <c r="K1137" s="120"/>
      <c r="L1137" s="17"/>
      <c r="M1137" s="17"/>
      <c r="N1137" s="17"/>
      <c r="O1137" s="17"/>
      <c r="P1137" s="17"/>
      <c r="Q1137" s="17"/>
      <c r="R1137" s="17"/>
      <c r="S1137" s="17"/>
      <c r="T1137" s="17"/>
      <c r="U1137" s="17"/>
      <c r="V1137" s="17"/>
      <c r="W1137" s="17"/>
      <c r="X1137" s="17"/>
      <c r="Y1137" s="17"/>
      <c r="Z1137" s="17"/>
      <c r="AA1137" s="17"/>
      <c r="AB1137" s="17"/>
    </row>
    <row r="1138" spans="1:28" ht="12.75" customHeight="1">
      <c r="A1138" s="147" t="s">
        <v>1905</v>
      </c>
      <c r="B1138" s="120" t="s">
        <v>2315</v>
      </c>
      <c r="C1138" s="47"/>
      <c r="D1138" s="95">
        <v>0</v>
      </c>
      <c r="E1138" s="95" t="s">
        <v>34</v>
      </c>
      <c r="F1138" s="95" t="s">
        <v>33</v>
      </c>
      <c r="G1138" s="47" t="s">
        <v>1908</v>
      </c>
      <c r="H1138" s="95" t="s">
        <v>34</v>
      </c>
      <c r="I1138" s="95" t="s">
        <v>34</v>
      </c>
      <c r="J1138" s="206" t="s">
        <v>1906</v>
      </c>
      <c r="K1138" s="47"/>
    </row>
    <row r="1139" spans="1:28" ht="12.75" customHeight="1">
      <c r="A1139" s="147" t="s">
        <v>1905</v>
      </c>
      <c r="B1139" s="120" t="s">
        <v>788</v>
      </c>
      <c r="C1139" s="47"/>
      <c r="D1139" s="95">
        <v>0</v>
      </c>
      <c r="E1139" s="95" t="s">
        <v>33</v>
      </c>
      <c r="F1139" s="95" t="s">
        <v>33</v>
      </c>
      <c r="G1139" s="47"/>
      <c r="H1139" s="95" t="s">
        <v>34</v>
      </c>
      <c r="I1139" s="95" t="s">
        <v>34</v>
      </c>
      <c r="J1139" s="206" t="s">
        <v>1906</v>
      </c>
      <c r="K1139" s="47"/>
    </row>
    <row r="1140" spans="1:28" ht="12.75" customHeight="1">
      <c r="A1140" s="147" t="s">
        <v>1905</v>
      </c>
      <c r="B1140" s="120" t="s">
        <v>793</v>
      </c>
      <c r="C1140" s="47"/>
      <c r="D1140" s="95">
        <v>0</v>
      </c>
      <c r="E1140" s="95" t="s">
        <v>33</v>
      </c>
      <c r="F1140" s="95" t="s">
        <v>33</v>
      </c>
      <c r="G1140" s="47"/>
      <c r="H1140" s="95" t="s">
        <v>34</v>
      </c>
      <c r="I1140" s="95" t="s">
        <v>34</v>
      </c>
      <c r="J1140" s="206" t="s">
        <v>1906</v>
      </c>
      <c r="K1140" s="47"/>
    </row>
    <row r="1141" spans="1:28" ht="12.75" customHeight="1">
      <c r="A1141" s="147" t="s">
        <v>1905</v>
      </c>
      <c r="B1141" s="120" t="s">
        <v>796</v>
      </c>
      <c r="C1141" s="47"/>
      <c r="D1141" s="95">
        <v>0</v>
      </c>
      <c r="E1141" s="95" t="s">
        <v>33</v>
      </c>
      <c r="F1141" s="95" t="s">
        <v>33</v>
      </c>
      <c r="G1141" s="47"/>
      <c r="H1141" s="95" t="s">
        <v>34</v>
      </c>
      <c r="I1141" s="95" t="s">
        <v>34</v>
      </c>
      <c r="J1141" s="206" t="s">
        <v>1906</v>
      </c>
      <c r="K1141" s="47"/>
    </row>
    <row r="1142" spans="1:28" ht="12.75" customHeight="1">
      <c r="A1142" s="147" t="s">
        <v>1905</v>
      </c>
      <c r="B1142" s="120" t="s">
        <v>446</v>
      </c>
      <c r="C1142" s="47"/>
      <c r="D1142" s="95">
        <v>0</v>
      </c>
      <c r="E1142" s="95" t="s">
        <v>33</v>
      </c>
      <c r="F1142" s="95" t="s">
        <v>33</v>
      </c>
      <c r="G1142" s="47"/>
      <c r="H1142" s="95" t="s">
        <v>34</v>
      </c>
      <c r="I1142" s="95" t="s">
        <v>34</v>
      </c>
      <c r="J1142" s="206" t="s">
        <v>1906</v>
      </c>
      <c r="K1142" s="47"/>
    </row>
    <row r="1143" spans="1:28" ht="12.75" customHeight="1">
      <c r="A1143" s="147" t="s">
        <v>1905</v>
      </c>
      <c r="B1143" s="120" t="s">
        <v>162</v>
      </c>
      <c r="C1143" s="47"/>
      <c r="D1143" s="95">
        <v>0</v>
      </c>
      <c r="E1143" s="95" t="s">
        <v>44</v>
      </c>
      <c r="F1143" s="95" t="s">
        <v>44</v>
      </c>
      <c r="G1143" s="47" t="s">
        <v>1909</v>
      </c>
      <c r="H1143" s="95" t="s">
        <v>34</v>
      </c>
      <c r="I1143" s="95" t="s">
        <v>34</v>
      </c>
      <c r="J1143" s="206" t="s">
        <v>1906</v>
      </c>
      <c r="K1143" s="47"/>
    </row>
    <row r="1144" spans="1:28" ht="12.75" customHeight="1">
      <c r="A1144" s="147" t="s">
        <v>1905</v>
      </c>
      <c r="B1144" s="47" t="s">
        <v>235</v>
      </c>
      <c r="C1144" s="47" t="s">
        <v>259</v>
      </c>
      <c r="D1144" s="95">
        <v>1</v>
      </c>
      <c r="E1144" s="95" t="s">
        <v>34</v>
      </c>
      <c r="F1144" s="95" t="s">
        <v>44</v>
      </c>
      <c r="G1144" s="47" t="s">
        <v>1910</v>
      </c>
      <c r="H1144" s="95" t="s">
        <v>34</v>
      </c>
      <c r="I1144" s="95" t="s">
        <v>34</v>
      </c>
      <c r="J1144" s="206" t="s">
        <v>1906</v>
      </c>
      <c r="K1144" s="47"/>
    </row>
    <row r="1145" spans="1:28" ht="12.75" customHeight="1">
      <c r="A1145" s="147" t="s">
        <v>1905</v>
      </c>
      <c r="B1145" s="120" t="s">
        <v>374</v>
      </c>
      <c r="C1145" s="47"/>
      <c r="D1145" s="95">
        <v>0</v>
      </c>
      <c r="E1145" s="95" t="s">
        <v>34</v>
      </c>
      <c r="F1145" s="95" t="s">
        <v>44</v>
      </c>
      <c r="G1145" s="47" t="s">
        <v>1911</v>
      </c>
      <c r="H1145" s="95" t="s">
        <v>34</v>
      </c>
      <c r="I1145" s="95" t="s">
        <v>34</v>
      </c>
      <c r="J1145" s="206" t="s">
        <v>1906</v>
      </c>
      <c r="K1145" s="47"/>
    </row>
    <row r="1146" spans="1:28" ht="12.75" customHeight="1">
      <c r="A1146" s="147" t="s">
        <v>1905</v>
      </c>
      <c r="B1146" s="120" t="s">
        <v>149</v>
      </c>
      <c r="C1146" s="47"/>
      <c r="D1146" s="95">
        <v>0</v>
      </c>
      <c r="E1146" s="95" t="s">
        <v>34</v>
      </c>
      <c r="F1146" s="95" t="s">
        <v>34</v>
      </c>
      <c r="G1146" s="47" t="s">
        <v>1912</v>
      </c>
      <c r="H1146" s="95" t="s">
        <v>34</v>
      </c>
      <c r="I1146" s="95" t="s">
        <v>34</v>
      </c>
      <c r="J1146" s="206" t="s">
        <v>1906</v>
      </c>
      <c r="K1146" s="47"/>
    </row>
    <row r="1147" spans="1:28" ht="12.75" customHeight="1">
      <c r="A1147" s="147" t="s">
        <v>1905</v>
      </c>
      <c r="B1147" s="120" t="s">
        <v>814</v>
      </c>
      <c r="C1147" s="47"/>
      <c r="D1147" s="95">
        <v>0</v>
      </c>
      <c r="E1147" s="95" t="s">
        <v>33</v>
      </c>
      <c r="F1147" s="95" t="s">
        <v>33</v>
      </c>
      <c r="G1147" s="47"/>
      <c r="H1147" s="95" t="s">
        <v>34</v>
      </c>
      <c r="I1147" s="95" t="s">
        <v>34</v>
      </c>
      <c r="J1147" s="206" t="s">
        <v>1906</v>
      </c>
      <c r="K1147" s="47"/>
    </row>
    <row r="1148" spans="1:28" ht="12.75" customHeight="1">
      <c r="A1148" s="147" t="s">
        <v>1905</v>
      </c>
      <c r="B1148" s="120" t="s">
        <v>817</v>
      </c>
      <c r="C1148" s="47"/>
      <c r="D1148" s="95">
        <v>0</v>
      </c>
      <c r="E1148" s="95" t="s">
        <v>33</v>
      </c>
      <c r="F1148" s="95" t="s">
        <v>33</v>
      </c>
      <c r="G1148" s="47"/>
      <c r="H1148" s="95" t="s">
        <v>34</v>
      </c>
      <c r="I1148" s="95" t="s">
        <v>34</v>
      </c>
      <c r="J1148" s="206" t="s">
        <v>1906</v>
      </c>
      <c r="K1148" s="47"/>
    </row>
    <row r="1149" spans="1:28" ht="12.75" customHeight="1">
      <c r="A1149" s="147" t="s">
        <v>1905</v>
      </c>
      <c r="B1149" s="120" t="s">
        <v>818</v>
      </c>
      <c r="C1149" s="47" t="s">
        <v>93</v>
      </c>
      <c r="D1149" s="95">
        <v>1</v>
      </c>
      <c r="E1149" s="95" t="s">
        <v>34</v>
      </c>
      <c r="F1149" s="95" t="s">
        <v>34</v>
      </c>
      <c r="G1149" s="47" t="s">
        <v>1913</v>
      </c>
      <c r="H1149" s="95" t="s">
        <v>34</v>
      </c>
      <c r="I1149" s="95" t="s">
        <v>34</v>
      </c>
      <c r="J1149" s="206" t="s">
        <v>1906</v>
      </c>
      <c r="K1149" s="47"/>
    </row>
    <row r="1150" spans="1:28" ht="12.75" customHeight="1">
      <c r="A1150" s="147" t="s">
        <v>1905</v>
      </c>
      <c r="B1150" s="120" t="s">
        <v>821</v>
      </c>
      <c r="C1150" s="47" t="s">
        <v>205</v>
      </c>
      <c r="D1150" s="95">
        <v>1</v>
      </c>
      <c r="E1150" s="95" t="s">
        <v>34</v>
      </c>
      <c r="F1150" s="95" t="s">
        <v>34</v>
      </c>
      <c r="G1150" s="47" t="s">
        <v>1914</v>
      </c>
      <c r="H1150" s="95" t="s">
        <v>34</v>
      </c>
      <c r="I1150" s="95" t="s">
        <v>34</v>
      </c>
      <c r="J1150" s="206" t="s">
        <v>1906</v>
      </c>
      <c r="K1150" s="47"/>
    </row>
    <row r="1151" spans="1:28" ht="12.75" customHeight="1">
      <c r="A1151" s="234" t="s">
        <v>1905</v>
      </c>
      <c r="B1151" s="127" t="s">
        <v>825</v>
      </c>
      <c r="C1151" s="108"/>
      <c r="D1151" s="110">
        <v>0</v>
      </c>
      <c r="E1151" s="110" t="s">
        <v>34</v>
      </c>
      <c r="F1151" s="110" t="s">
        <v>34</v>
      </c>
      <c r="G1151" s="108" t="s">
        <v>1915</v>
      </c>
      <c r="H1151" s="95" t="s">
        <v>34</v>
      </c>
      <c r="I1151" s="95" t="s">
        <v>34</v>
      </c>
      <c r="J1151" s="206" t="s">
        <v>1906</v>
      </c>
      <c r="K1151" s="47"/>
      <c r="L1151" s="24"/>
      <c r="M1151" s="24"/>
      <c r="N1151" s="24"/>
      <c r="O1151" s="24"/>
      <c r="P1151" s="24"/>
      <c r="Q1151" s="24"/>
      <c r="R1151" s="24"/>
      <c r="S1151" s="24"/>
      <c r="T1151" s="24"/>
      <c r="U1151" s="24"/>
      <c r="V1151" s="24"/>
      <c r="W1151" s="24"/>
      <c r="X1151" s="24"/>
      <c r="Y1151" s="24"/>
      <c r="Z1151" s="24"/>
      <c r="AA1151" s="24"/>
      <c r="AB1151" s="24"/>
    </row>
    <row r="1152" spans="1:28" ht="12.75" customHeight="1">
      <c r="A1152" s="148" t="s">
        <v>2030</v>
      </c>
      <c r="B1152" s="133" t="s">
        <v>771</v>
      </c>
      <c r="C1152" s="103"/>
      <c r="D1152" s="105">
        <v>0</v>
      </c>
      <c r="E1152" s="105" t="s">
        <v>34</v>
      </c>
      <c r="F1152" s="105" t="s">
        <v>33</v>
      </c>
      <c r="G1152" s="106" t="s">
        <v>1916</v>
      </c>
      <c r="H1152" s="105" t="s">
        <v>34</v>
      </c>
      <c r="I1152" s="105" t="s">
        <v>44</v>
      </c>
      <c r="J1152" s="205" t="s">
        <v>1917</v>
      </c>
      <c r="K1152" s="103"/>
      <c r="L1152" s="23"/>
      <c r="M1152" s="23"/>
      <c r="N1152" s="23"/>
      <c r="O1152" s="23"/>
      <c r="P1152" s="23"/>
      <c r="Q1152" s="23"/>
      <c r="R1152" s="23"/>
      <c r="S1152" s="23"/>
      <c r="T1152" s="23"/>
      <c r="U1152" s="23"/>
      <c r="V1152" s="23"/>
      <c r="W1152" s="23"/>
      <c r="X1152" s="23"/>
      <c r="Y1152" s="23"/>
      <c r="Z1152" s="23"/>
      <c r="AA1152" s="23"/>
      <c r="AB1152" s="23"/>
    </row>
    <row r="1153" spans="1:28" ht="12.75" customHeight="1">
      <c r="A1153" s="148" t="s">
        <v>2030</v>
      </c>
      <c r="B1153" s="120" t="s">
        <v>780</v>
      </c>
      <c r="C1153" s="120"/>
      <c r="D1153" s="116">
        <v>0</v>
      </c>
      <c r="E1153" s="116" t="s">
        <v>34</v>
      </c>
      <c r="F1153" s="116" t="s">
        <v>44</v>
      </c>
      <c r="G1153" s="123" t="s">
        <v>1918</v>
      </c>
      <c r="H1153" s="116" t="s">
        <v>34</v>
      </c>
      <c r="I1153" s="116" t="s">
        <v>44</v>
      </c>
      <c r="J1153" s="123" t="s">
        <v>1917</v>
      </c>
      <c r="K1153" s="120"/>
      <c r="L1153" s="17"/>
      <c r="M1153" s="17"/>
      <c r="N1153" s="17"/>
      <c r="O1153" s="17"/>
      <c r="P1153" s="17"/>
      <c r="Q1153" s="17"/>
      <c r="R1153" s="17"/>
      <c r="S1153" s="17"/>
      <c r="T1153" s="17"/>
      <c r="U1153" s="17"/>
      <c r="V1153" s="17"/>
      <c r="W1153" s="17"/>
      <c r="X1153" s="17"/>
      <c r="Y1153" s="17"/>
      <c r="Z1153" s="17"/>
      <c r="AA1153" s="17"/>
      <c r="AB1153" s="17"/>
    </row>
    <row r="1154" spans="1:28" ht="12.75" customHeight="1">
      <c r="A1154" s="148" t="s">
        <v>2030</v>
      </c>
      <c r="B1154" s="120" t="s">
        <v>2315</v>
      </c>
      <c r="C1154" s="47"/>
      <c r="D1154" s="95">
        <v>0</v>
      </c>
      <c r="E1154" s="95" t="s">
        <v>33</v>
      </c>
      <c r="F1154" s="95" t="s">
        <v>33</v>
      </c>
      <c r="G1154" s="47"/>
      <c r="H1154" s="95" t="s">
        <v>34</v>
      </c>
      <c r="I1154" s="95" t="s">
        <v>44</v>
      </c>
      <c r="J1154" s="206" t="s">
        <v>1917</v>
      </c>
      <c r="K1154" s="47"/>
    </row>
    <row r="1155" spans="1:28" ht="12.75" customHeight="1">
      <c r="A1155" s="148" t="s">
        <v>2030</v>
      </c>
      <c r="B1155" s="120" t="s">
        <v>788</v>
      </c>
      <c r="C1155" s="47"/>
      <c r="D1155" s="95">
        <v>0</v>
      </c>
      <c r="E1155" s="95" t="s">
        <v>33</v>
      </c>
      <c r="F1155" s="95" t="s">
        <v>33</v>
      </c>
      <c r="G1155" s="47"/>
      <c r="H1155" s="95" t="s">
        <v>34</v>
      </c>
      <c r="I1155" s="95" t="s">
        <v>44</v>
      </c>
      <c r="J1155" s="206" t="s">
        <v>1917</v>
      </c>
      <c r="K1155" s="47"/>
    </row>
    <row r="1156" spans="1:28" ht="12.75" customHeight="1">
      <c r="A1156" s="148" t="s">
        <v>2030</v>
      </c>
      <c r="B1156" s="120" t="s">
        <v>793</v>
      </c>
      <c r="C1156" s="47" t="s">
        <v>1919</v>
      </c>
      <c r="D1156" s="95">
        <v>1</v>
      </c>
      <c r="E1156" s="95" t="s">
        <v>34</v>
      </c>
      <c r="F1156" s="95" t="s">
        <v>44</v>
      </c>
      <c r="G1156" s="47" t="s">
        <v>1920</v>
      </c>
      <c r="H1156" s="95" t="s">
        <v>34</v>
      </c>
      <c r="I1156" s="95" t="s">
        <v>44</v>
      </c>
      <c r="J1156" s="206" t="s">
        <v>1917</v>
      </c>
      <c r="K1156" s="47"/>
    </row>
    <row r="1157" spans="1:28" ht="12.75" customHeight="1">
      <c r="A1157" s="148" t="s">
        <v>2030</v>
      </c>
      <c r="B1157" s="120" t="s">
        <v>796</v>
      </c>
      <c r="C1157" s="47"/>
      <c r="D1157" s="95">
        <v>0</v>
      </c>
      <c r="E1157" s="95" t="s">
        <v>33</v>
      </c>
      <c r="F1157" s="95" t="s">
        <v>33</v>
      </c>
      <c r="G1157" s="47"/>
      <c r="H1157" s="95" t="s">
        <v>34</v>
      </c>
      <c r="I1157" s="95" t="s">
        <v>44</v>
      </c>
      <c r="J1157" s="206" t="s">
        <v>1917</v>
      </c>
      <c r="K1157" s="47"/>
    </row>
    <row r="1158" spans="1:28" ht="12.75" customHeight="1">
      <c r="A1158" s="148" t="s">
        <v>2030</v>
      </c>
      <c r="B1158" s="120" t="s">
        <v>446</v>
      </c>
      <c r="C1158" s="47"/>
      <c r="D1158" s="95">
        <v>0</v>
      </c>
      <c r="E1158" s="95" t="s">
        <v>34</v>
      </c>
      <c r="F1158" s="95" t="s">
        <v>44</v>
      </c>
      <c r="G1158" s="47" t="s">
        <v>1921</v>
      </c>
      <c r="H1158" s="95" t="s">
        <v>34</v>
      </c>
      <c r="I1158" s="95" t="s">
        <v>44</v>
      </c>
      <c r="J1158" s="206" t="s">
        <v>1917</v>
      </c>
      <c r="K1158" s="47"/>
    </row>
    <row r="1159" spans="1:28" ht="12.75" customHeight="1">
      <c r="A1159" s="148" t="s">
        <v>2030</v>
      </c>
      <c r="B1159" s="120" t="s">
        <v>162</v>
      </c>
      <c r="C1159" s="47"/>
      <c r="D1159" s="95">
        <v>0</v>
      </c>
      <c r="E1159" s="95" t="s">
        <v>33</v>
      </c>
      <c r="F1159" s="95" t="s">
        <v>33</v>
      </c>
      <c r="G1159" s="96" t="s">
        <v>1922</v>
      </c>
      <c r="H1159" s="95" t="s">
        <v>34</v>
      </c>
      <c r="I1159" s="95" t="s">
        <v>44</v>
      </c>
      <c r="J1159" s="206" t="s">
        <v>1917</v>
      </c>
      <c r="K1159" s="47"/>
    </row>
    <row r="1160" spans="1:28" ht="12.75" customHeight="1">
      <c r="A1160" s="148" t="s">
        <v>2030</v>
      </c>
      <c r="B1160" s="47" t="s">
        <v>235</v>
      </c>
      <c r="C1160" s="47" t="s">
        <v>259</v>
      </c>
      <c r="D1160" s="95">
        <v>1</v>
      </c>
      <c r="E1160" s="95" t="s">
        <v>34</v>
      </c>
      <c r="F1160" s="95" t="s">
        <v>44</v>
      </c>
      <c r="G1160" s="96" t="s">
        <v>1923</v>
      </c>
      <c r="H1160" s="95" t="s">
        <v>34</v>
      </c>
      <c r="I1160" s="95" t="s">
        <v>44</v>
      </c>
      <c r="J1160" s="206" t="s">
        <v>1917</v>
      </c>
      <c r="K1160" s="47"/>
    </row>
    <row r="1161" spans="1:28" ht="12.75" customHeight="1">
      <c r="A1161" s="148" t="s">
        <v>2030</v>
      </c>
      <c r="B1161" s="120" t="s">
        <v>374</v>
      </c>
      <c r="C1161" s="47"/>
      <c r="D1161" s="95">
        <v>0</v>
      </c>
      <c r="E1161" s="95" t="s">
        <v>33</v>
      </c>
      <c r="F1161" s="95" t="s">
        <v>33</v>
      </c>
      <c r="G1161" s="47"/>
      <c r="H1161" s="95" t="s">
        <v>34</v>
      </c>
      <c r="I1161" s="95" t="s">
        <v>44</v>
      </c>
      <c r="J1161" s="206" t="s">
        <v>1917</v>
      </c>
      <c r="K1161" s="47"/>
    </row>
    <row r="1162" spans="1:28" ht="12.75" customHeight="1">
      <c r="A1162" s="148" t="s">
        <v>2030</v>
      </c>
      <c r="B1162" s="120" t="s">
        <v>149</v>
      </c>
      <c r="C1162" s="47"/>
      <c r="D1162" s="95">
        <v>0</v>
      </c>
      <c r="E1162" s="95" t="s">
        <v>33</v>
      </c>
      <c r="F1162" s="95" t="s">
        <v>33</v>
      </c>
      <c r="G1162" s="47"/>
      <c r="H1162" s="95" t="s">
        <v>34</v>
      </c>
      <c r="I1162" s="95" t="s">
        <v>44</v>
      </c>
      <c r="J1162" s="206" t="s">
        <v>1917</v>
      </c>
      <c r="K1162" s="47"/>
    </row>
    <row r="1163" spans="1:28" ht="12.75" customHeight="1">
      <c r="A1163" s="148" t="s">
        <v>2030</v>
      </c>
      <c r="B1163" s="120" t="s">
        <v>814</v>
      </c>
      <c r="C1163" s="47"/>
      <c r="D1163" s="95">
        <v>0</v>
      </c>
      <c r="E1163" s="95" t="s">
        <v>33</v>
      </c>
      <c r="F1163" s="95" t="s">
        <v>33</v>
      </c>
      <c r="G1163" s="96" t="s">
        <v>1924</v>
      </c>
      <c r="H1163" s="95" t="s">
        <v>34</v>
      </c>
      <c r="I1163" s="95" t="s">
        <v>44</v>
      </c>
      <c r="J1163" s="206" t="s">
        <v>1917</v>
      </c>
      <c r="K1163" s="47"/>
    </row>
    <row r="1164" spans="1:28" ht="12.75" customHeight="1">
      <c r="A1164" s="148" t="s">
        <v>2030</v>
      </c>
      <c r="B1164" s="120" t="s">
        <v>817</v>
      </c>
      <c r="C1164" s="47"/>
      <c r="D1164" s="95">
        <v>0</v>
      </c>
      <c r="E1164" s="95" t="s">
        <v>33</v>
      </c>
      <c r="F1164" s="95" t="s">
        <v>33</v>
      </c>
      <c r="G1164" s="47"/>
      <c r="H1164" s="95" t="s">
        <v>34</v>
      </c>
      <c r="I1164" s="95" t="s">
        <v>44</v>
      </c>
      <c r="J1164" s="206" t="s">
        <v>1917</v>
      </c>
      <c r="K1164" s="47"/>
    </row>
    <row r="1165" spans="1:28" ht="12.75" customHeight="1">
      <c r="A1165" s="148" t="s">
        <v>2030</v>
      </c>
      <c r="B1165" s="120" t="s">
        <v>818</v>
      </c>
      <c r="C1165" s="47"/>
      <c r="D1165" s="95">
        <v>0</v>
      </c>
      <c r="E1165" s="95" t="s">
        <v>34</v>
      </c>
      <c r="F1165" s="95" t="s">
        <v>44</v>
      </c>
      <c r="G1165" s="96" t="s">
        <v>1925</v>
      </c>
      <c r="H1165" s="95" t="s">
        <v>34</v>
      </c>
      <c r="I1165" s="95" t="s">
        <v>44</v>
      </c>
      <c r="J1165" s="206" t="s">
        <v>1917</v>
      </c>
      <c r="K1165" s="47"/>
    </row>
    <row r="1166" spans="1:28" ht="12.75" customHeight="1">
      <c r="A1166" s="148" t="s">
        <v>2030</v>
      </c>
      <c r="B1166" s="120" t="s">
        <v>821</v>
      </c>
      <c r="C1166" s="47"/>
      <c r="D1166" s="95">
        <v>0</v>
      </c>
      <c r="E1166" s="95" t="s">
        <v>33</v>
      </c>
      <c r="F1166" s="95" t="s">
        <v>33</v>
      </c>
      <c r="G1166" s="47"/>
      <c r="H1166" s="95" t="s">
        <v>34</v>
      </c>
      <c r="I1166" s="95" t="s">
        <v>44</v>
      </c>
      <c r="J1166" s="206" t="s">
        <v>1917</v>
      </c>
      <c r="K1166" s="47"/>
    </row>
    <row r="1167" spans="1:28" ht="12.75" customHeight="1">
      <c r="A1167" s="228" t="s">
        <v>2030</v>
      </c>
      <c r="B1167" s="120" t="s">
        <v>825</v>
      </c>
      <c r="C1167" s="47"/>
      <c r="D1167" s="110">
        <v>0</v>
      </c>
      <c r="E1167" s="95" t="s">
        <v>33</v>
      </c>
      <c r="F1167" s="95" t="s">
        <v>33</v>
      </c>
      <c r="G1167" s="96" t="s">
        <v>1926</v>
      </c>
      <c r="H1167" s="95" t="s">
        <v>34</v>
      </c>
      <c r="I1167" s="95" t="s">
        <v>44</v>
      </c>
      <c r="J1167" s="206" t="s">
        <v>1917</v>
      </c>
      <c r="K1167" s="47"/>
    </row>
    <row r="1168" spans="1:28" ht="12.75" customHeight="1">
      <c r="A1168" s="187" t="s">
        <v>1491</v>
      </c>
      <c r="B1168" s="133" t="s">
        <v>771</v>
      </c>
      <c r="C1168" s="103"/>
      <c r="D1168" s="95">
        <v>0</v>
      </c>
      <c r="E1168" s="105" t="s">
        <v>34</v>
      </c>
      <c r="F1168" s="105" t="s">
        <v>34</v>
      </c>
      <c r="G1168" s="103" t="s">
        <v>1927</v>
      </c>
      <c r="H1168" s="105" t="s">
        <v>34</v>
      </c>
      <c r="I1168" s="105" t="s">
        <v>34</v>
      </c>
      <c r="J1168" s="106" t="s">
        <v>1928</v>
      </c>
      <c r="K1168" s="103"/>
      <c r="L1168" s="23"/>
      <c r="M1168" s="23"/>
      <c r="N1168" s="23"/>
      <c r="O1168" s="23"/>
      <c r="P1168" s="23"/>
      <c r="Q1168" s="23"/>
      <c r="R1168" s="23"/>
      <c r="S1168" s="23"/>
      <c r="T1168" s="23"/>
      <c r="U1168" s="23"/>
      <c r="V1168" s="23"/>
      <c r="W1168" s="23"/>
      <c r="X1168" s="23"/>
      <c r="Y1168" s="23"/>
      <c r="Z1168" s="23"/>
      <c r="AA1168" s="23"/>
      <c r="AB1168" s="23"/>
    </row>
    <row r="1169" spans="1:28" ht="12.75" customHeight="1">
      <c r="A1169" s="231" t="s">
        <v>1491</v>
      </c>
      <c r="B1169" s="120" t="s">
        <v>780</v>
      </c>
      <c r="C1169" s="120"/>
      <c r="D1169" s="116">
        <v>0</v>
      </c>
      <c r="E1169" s="116" t="s">
        <v>34</v>
      </c>
      <c r="F1169" s="116" t="s">
        <v>34</v>
      </c>
      <c r="G1169" s="120" t="s">
        <v>1927</v>
      </c>
      <c r="H1169" s="116" t="s">
        <v>34</v>
      </c>
      <c r="I1169" s="116" t="s">
        <v>34</v>
      </c>
      <c r="J1169" s="123" t="s">
        <v>1928</v>
      </c>
      <c r="K1169" s="120"/>
      <c r="L1169" s="17"/>
      <c r="M1169" s="17"/>
      <c r="N1169" s="17"/>
      <c r="O1169" s="17"/>
      <c r="P1169" s="17"/>
      <c r="Q1169" s="17"/>
      <c r="R1169" s="17"/>
      <c r="S1169" s="17"/>
      <c r="T1169" s="17"/>
      <c r="U1169" s="17"/>
      <c r="V1169" s="17"/>
      <c r="W1169" s="17"/>
      <c r="X1169" s="17"/>
      <c r="Y1169" s="17"/>
      <c r="Z1169" s="17"/>
      <c r="AA1169" s="17"/>
      <c r="AB1169" s="17"/>
    </row>
    <row r="1170" spans="1:28" ht="12.75" customHeight="1">
      <c r="A1170" s="187" t="s">
        <v>1491</v>
      </c>
      <c r="B1170" s="120" t="s">
        <v>2315</v>
      </c>
      <c r="C1170" s="47"/>
      <c r="D1170" s="95">
        <v>0</v>
      </c>
      <c r="E1170" s="95" t="s">
        <v>34</v>
      </c>
      <c r="F1170" s="95" t="s">
        <v>34</v>
      </c>
      <c r="G1170" s="47" t="s">
        <v>1927</v>
      </c>
      <c r="H1170" s="95" t="s">
        <v>34</v>
      </c>
      <c r="I1170" s="95" t="s">
        <v>34</v>
      </c>
      <c r="J1170" s="96" t="s">
        <v>1928</v>
      </c>
      <c r="K1170" s="47"/>
    </row>
    <row r="1171" spans="1:28" ht="12.75" customHeight="1">
      <c r="A1171" s="187" t="s">
        <v>1491</v>
      </c>
      <c r="B1171" s="120" t="s">
        <v>788</v>
      </c>
      <c r="C1171" s="47"/>
      <c r="D1171" s="95">
        <v>0</v>
      </c>
      <c r="E1171" s="95" t="s">
        <v>34</v>
      </c>
      <c r="F1171" s="95" t="s">
        <v>34</v>
      </c>
      <c r="G1171" s="47" t="s">
        <v>1927</v>
      </c>
      <c r="H1171" s="95" t="s">
        <v>34</v>
      </c>
      <c r="I1171" s="95" t="s">
        <v>34</v>
      </c>
      <c r="J1171" s="96" t="s">
        <v>1928</v>
      </c>
      <c r="K1171" s="47"/>
    </row>
    <row r="1172" spans="1:28" ht="12.75" customHeight="1">
      <c r="A1172" s="187" t="s">
        <v>1491</v>
      </c>
      <c r="B1172" s="120" t="s">
        <v>793</v>
      </c>
      <c r="C1172" s="47"/>
      <c r="D1172" s="95">
        <v>0</v>
      </c>
      <c r="E1172" s="95" t="s">
        <v>34</v>
      </c>
      <c r="F1172" s="95" t="s">
        <v>34</v>
      </c>
      <c r="G1172" s="47" t="s">
        <v>1927</v>
      </c>
      <c r="H1172" s="95" t="s">
        <v>34</v>
      </c>
      <c r="I1172" s="95" t="s">
        <v>34</v>
      </c>
      <c r="J1172" s="96" t="s">
        <v>1928</v>
      </c>
      <c r="K1172" s="47"/>
    </row>
    <row r="1173" spans="1:28" ht="12.75" customHeight="1">
      <c r="A1173" s="187" t="s">
        <v>1491</v>
      </c>
      <c r="B1173" s="120" t="s">
        <v>796</v>
      </c>
      <c r="C1173" s="47"/>
      <c r="D1173" s="95">
        <v>0</v>
      </c>
      <c r="E1173" s="95" t="s">
        <v>34</v>
      </c>
      <c r="F1173" s="95" t="s">
        <v>34</v>
      </c>
      <c r="G1173" s="47" t="s">
        <v>1929</v>
      </c>
      <c r="H1173" s="95" t="s">
        <v>34</v>
      </c>
      <c r="I1173" s="95" t="s">
        <v>34</v>
      </c>
      <c r="J1173" s="96" t="s">
        <v>1928</v>
      </c>
      <c r="K1173" s="47"/>
    </row>
    <row r="1174" spans="1:28" ht="12.75" customHeight="1">
      <c r="A1174" s="187" t="s">
        <v>1491</v>
      </c>
      <c r="B1174" s="120" t="s">
        <v>446</v>
      </c>
      <c r="C1174" s="47"/>
      <c r="D1174" s="95">
        <v>0</v>
      </c>
      <c r="E1174" s="95" t="s">
        <v>34</v>
      </c>
      <c r="F1174" s="95" t="s">
        <v>34</v>
      </c>
      <c r="G1174" s="47" t="s">
        <v>1930</v>
      </c>
      <c r="H1174" s="95" t="s">
        <v>34</v>
      </c>
      <c r="I1174" s="95" t="s">
        <v>34</v>
      </c>
      <c r="J1174" s="47" t="s">
        <v>1931</v>
      </c>
      <c r="K1174" s="47"/>
    </row>
    <row r="1175" spans="1:28" ht="12.75" customHeight="1">
      <c r="A1175" s="187" t="s">
        <v>1491</v>
      </c>
      <c r="B1175" s="120" t="s">
        <v>162</v>
      </c>
      <c r="C1175" s="47"/>
      <c r="D1175" s="95">
        <v>0</v>
      </c>
      <c r="E1175" s="95" t="s">
        <v>34</v>
      </c>
      <c r="F1175" s="95" t="s">
        <v>34</v>
      </c>
      <c r="G1175" s="47" t="s">
        <v>1927</v>
      </c>
      <c r="H1175" s="95" t="s">
        <v>34</v>
      </c>
      <c r="I1175" s="95" t="s">
        <v>34</v>
      </c>
      <c r="J1175" s="96" t="s">
        <v>1928</v>
      </c>
      <c r="K1175" s="47"/>
    </row>
    <row r="1176" spans="1:28" ht="12.75" customHeight="1">
      <c r="A1176" s="187" t="s">
        <v>1491</v>
      </c>
      <c r="B1176" s="47" t="s">
        <v>235</v>
      </c>
      <c r="C1176" s="47"/>
      <c r="D1176" s="95">
        <v>0</v>
      </c>
      <c r="E1176" s="95" t="s">
        <v>34</v>
      </c>
      <c r="F1176" s="95" t="s">
        <v>34</v>
      </c>
      <c r="G1176" s="47" t="s">
        <v>1927</v>
      </c>
      <c r="H1176" s="95" t="s">
        <v>34</v>
      </c>
      <c r="I1176" s="95" t="s">
        <v>34</v>
      </c>
      <c r="J1176" s="96" t="s">
        <v>1928</v>
      </c>
      <c r="K1176" s="47"/>
    </row>
    <row r="1177" spans="1:28" ht="12.75" customHeight="1">
      <c r="A1177" s="187" t="s">
        <v>1491</v>
      </c>
      <c r="B1177" s="120" t="s">
        <v>374</v>
      </c>
      <c r="C1177" s="47"/>
      <c r="D1177" s="95">
        <v>0</v>
      </c>
      <c r="E1177" s="95" t="s">
        <v>34</v>
      </c>
      <c r="F1177" s="95" t="s">
        <v>34</v>
      </c>
      <c r="G1177" s="47" t="s">
        <v>1927</v>
      </c>
      <c r="H1177" s="95" t="s">
        <v>34</v>
      </c>
      <c r="I1177" s="95" t="s">
        <v>34</v>
      </c>
      <c r="J1177" s="96" t="s">
        <v>1928</v>
      </c>
      <c r="K1177" s="47"/>
    </row>
    <row r="1178" spans="1:28" ht="12.75" customHeight="1">
      <c r="A1178" s="187" t="s">
        <v>1491</v>
      </c>
      <c r="B1178" s="120" t="s">
        <v>149</v>
      </c>
      <c r="C1178" s="47"/>
      <c r="D1178" s="95">
        <v>0</v>
      </c>
      <c r="E1178" s="95" t="s">
        <v>34</v>
      </c>
      <c r="F1178" s="95" t="s">
        <v>34</v>
      </c>
      <c r="G1178" s="47" t="s">
        <v>1927</v>
      </c>
      <c r="H1178" s="95" t="s">
        <v>34</v>
      </c>
      <c r="I1178" s="95" t="s">
        <v>34</v>
      </c>
      <c r="J1178" s="96" t="s">
        <v>1928</v>
      </c>
      <c r="K1178" s="47"/>
    </row>
    <row r="1179" spans="1:28" ht="12.75" customHeight="1">
      <c r="A1179" s="187" t="s">
        <v>1491</v>
      </c>
      <c r="B1179" s="120" t="s">
        <v>814</v>
      </c>
      <c r="C1179" s="47"/>
      <c r="D1179" s="95">
        <v>0</v>
      </c>
      <c r="E1179" s="95" t="s">
        <v>34</v>
      </c>
      <c r="F1179" s="95" t="s">
        <v>34</v>
      </c>
      <c r="G1179" s="47" t="s">
        <v>1927</v>
      </c>
      <c r="H1179" s="95" t="s">
        <v>34</v>
      </c>
      <c r="I1179" s="95" t="s">
        <v>34</v>
      </c>
      <c r="J1179" s="96" t="s">
        <v>1928</v>
      </c>
      <c r="K1179" s="47"/>
    </row>
    <row r="1180" spans="1:28" ht="12.75" customHeight="1">
      <c r="A1180" s="187" t="s">
        <v>1491</v>
      </c>
      <c r="B1180" s="120" t="s">
        <v>817</v>
      </c>
      <c r="C1180" s="47"/>
      <c r="D1180" s="95">
        <v>0</v>
      </c>
      <c r="E1180" s="95" t="s">
        <v>34</v>
      </c>
      <c r="F1180" s="95" t="s">
        <v>34</v>
      </c>
      <c r="G1180" s="47" t="s">
        <v>1927</v>
      </c>
      <c r="H1180" s="95" t="s">
        <v>34</v>
      </c>
      <c r="I1180" s="95" t="s">
        <v>34</v>
      </c>
      <c r="J1180" s="96" t="s">
        <v>1928</v>
      </c>
      <c r="K1180" s="47"/>
    </row>
    <row r="1181" spans="1:28" ht="12.75" customHeight="1">
      <c r="A1181" s="187" t="s">
        <v>1491</v>
      </c>
      <c r="B1181" s="120" t="s">
        <v>818</v>
      </c>
      <c r="C1181" s="47"/>
      <c r="D1181" s="95">
        <v>0</v>
      </c>
      <c r="E1181" s="95" t="s">
        <v>34</v>
      </c>
      <c r="F1181" s="95" t="s">
        <v>34</v>
      </c>
      <c r="G1181" s="47" t="s">
        <v>1927</v>
      </c>
      <c r="H1181" s="95" t="s">
        <v>34</v>
      </c>
      <c r="I1181" s="95" t="s">
        <v>34</v>
      </c>
      <c r="J1181" s="96" t="s">
        <v>1928</v>
      </c>
      <c r="K1181" s="47"/>
    </row>
    <row r="1182" spans="1:28" ht="12.75" customHeight="1">
      <c r="A1182" s="187" t="s">
        <v>1491</v>
      </c>
      <c r="B1182" s="120" t="s">
        <v>821</v>
      </c>
      <c r="C1182" s="47"/>
      <c r="D1182" s="95">
        <v>0</v>
      </c>
      <c r="E1182" s="95" t="s">
        <v>34</v>
      </c>
      <c r="F1182" s="95" t="s">
        <v>34</v>
      </c>
      <c r="G1182" s="47" t="s">
        <v>1927</v>
      </c>
      <c r="H1182" s="95" t="s">
        <v>34</v>
      </c>
      <c r="I1182" s="95" t="s">
        <v>34</v>
      </c>
      <c r="J1182" s="96" t="s">
        <v>1928</v>
      </c>
      <c r="K1182" s="47"/>
    </row>
    <row r="1183" spans="1:28" ht="12.75" customHeight="1">
      <c r="A1183" s="232" t="s">
        <v>1491</v>
      </c>
      <c r="B1183" s="127" t="s">
        <v>825</v>
      </c>
      <c r="C1183" s="108"/>
      <c r="D1183" s="110">
        <v>0</v>
      </c>
      <c r="E1183" s="110" t="s">
        <v>34</v>
      </c>
      <c r="F1183" s="110" t="s">
        <v>34</v>
      </c>
      <c r="G1183" s="108" t="s">
        <v>1927</v>
      </c>
      <c r="H1183" s="110" t="s">
        <v>34</v>
      </c>
      <c r="I1183" s="110" t="s">
        <v>34</v>
      </c>
      <c r="J1183" s="102" t="s">
        <v>1928</v>
      </c>
      <c r="K1183" s="108"/>
      <c r="L1183" s="24"/>
      <c r="M1183" s="24"/>
      <c r="N1183" s="24"/>
      <c r="O1183" s="24"/>
      <c r="P1183" s="24"/>
      <c r="Q1183" s="24"/>
      <c r="R1183" s="24"/>
      <c r="S1183" s="24"/>
      <c r="T1183" s="24"/>
      <c r="U1183" s="24"/>
      <c r="V1183" s="24"/>
      <c r="W1183" s="24"/>
      <c r="X1183" s="24"/>
      <c r="Y1183" s="24"/>
      <c r="Z1183" s="24"/>
      <c r="AA1183" s="24"/>
      <c r="AB1183" s="24"/>
    </row>
    <row r="1184" spans="1:28" ht="12.75" customHeight="1">
      <c r="A1184" s="147" t="s">
        <v>1515</v>
      </c>
      <c r="B1184" s="120" t="s">
        <v>771</v>
      </c>
      <c r="C1184" s="47"/>
      <c r="D1184" s="95">
        <v>0</v>
      </c>
      <c r="E1184" s="95" t="s">
        <v>34</v>
      </c>
      <c r="F1184" s="95" t="s">
        <v>33</v>
      </c>
      <c r="G1184" s="96" t="s">
        <v>1932</v>
      </c>
      <c r="H1184" s="95" t="s">
        <v>34</v>
      </c>
      <c r="I1184" s="95" t="s">
        <v>44</v>
      </c>
      <c r="J1184" s="96" t="s">
        <v>1933</v>
      </c>
      <c r="K1184" s="47"/>
      <c r="L1184" s="6"/>
    </row>
    <row r="1185" spans="1:28" ht="12.75" customHeight="1">
      <c r="A1185" s="227" t="s">
        <v>1515</v>
      </c>
      <c r="B1185" s="120" t="s">
        <v>780</v>
      </c>
      <c r="C1185" s="120"/>
      <c r="D1185" s="116">
        <v>0</v>
      </c>
      <c r="E1185" s="116" t="s">
        <v>33</v>
      </c>
      <c r="F1185" s="116" t="s">
        <v>33</v>
      </c>
      <c r="G1185" s="120"/>
      <c r="H1185" s="116" t="s">
        <v>34</v>
      </c>
      <c r="I1185" s="116" t="s">
        <v>44</v>
      </c>
      <c r="J1185" s="123" t="s">
        <v>1933</v>
      </c>
      <c r="K1185" s="120"/>
      <c r="L1185" s="16"/>
      <c r="M1185" s="17"/>
      <c r="N1185" s="17"/>
      <c r="O1185" s="17"/>
      <c r="P1185" s="17"/>
      <c r="Q1185" s="17"/>
      <c r="R1185" s="17"/>
      <c r="S1185" s="17"/>
      <c r="T1185" s="17"/>
      <c r="U1185" s="17"/>
      <c r="V1185" s="17"/>
      <c r="W1185" s="17"/>
      <c r="X1185" s="17"/>
      <c r="Y1185" s="17"/>
      <c r="Z1185" s="17"/>
      <c r="AA1185" s="17"/>
      <c r="AB1185" s="17"/>
    </row>
    <row r="1186" spans="1:28" ht="12.75" customHeight="1">
      <c r="A1186" s="147" t="s">
        <v>1515</v>
      </c>
      <c r="B1186" s="120" t="s">
        <v>2315</v>
      </c>
      <c r="C1186" s="47"/>
      <c r="D1186" s="95">
        <v>0</v>
      </c>
      <c r="E1186" s="95" t="s">
        <v>34</v>
      </c>
      <c r="F1186" s="95" t="s">
        <v>33</v>
      </c>
      <c r="G1186" s="47" t="s">
        <v>1934</v>
      </c>
      <c r="H1186" s="95" t="s">
        <v>34</v>
      </c>
      <c r="I1186" s="95" t="s">
        <v>44</v>
      </c>
      <c r="J1186" s="96" t="s">
        <v>1933</v>
      </c>
      <c r="K1186" s="47"/>
      <c r="L1186" s="6"/>
    </row>
    <row r="1187" spans="1:28" ht="12.75" customHeight="1">
      <c r="A1187" s="147" t="s">
        <v>1515</v>
      </c>
      <c r="B1187" s="120" t="s">
        <v>788</v>
      </c>
      <c r="C1187" s="47"/>
      <c r="D1187" s="95">
        <v>0</v>
      </c>
      <c r="E1187" s="95" t="s">
        <v>33</v>
      </c>
      <c r="F1187" s="95" t="s">
        <v>33</v>
      </c>
      <c r="G1187" s="47"/>
      <c r="H1187" s="95" t="s">
        <v>34</v>
      </c>
      <c r="I1187" s="95" t="s">
        <v>44</v>
      </c>
      <c r="J1187" s="96" t="s">
        <v>1933</v>
      </c>
      <c r="K1187" s="47"/>
      <c r="L1187" s="6"/>
    </row>
    <row r="1188" spans="1:28" ht="12.75" customHeight="1">
      <c r="A1188" s="147" t="s">
        <v>1515</v>
      </c>
      <c r="B1188" s="120" t="s">
        <v>793</v>
      </c>
      <c r="C1188" s="47"/>
      <c r="D1188" s="95">
        <v>0</v>
      </c>
      <c r="E1188" s="95" t="s">
        <v>33</v>
      </c>
      <c r="F1188" s="95" t="s">
        <v>33</v>
      </c>
      <c r="G1188" s="47"/>
      <c r="H1188" s="95" t="s">
        <v>34</v>
      </c>
      <c r="I1188" s="95" t="s">
        <v>44</v>
      </c>
      <c r="J1188" s="96" t="s">
        <v>1933</v>
      </c>
      <c r="K1188" s="47"/>
      <c r="L1188" s="6"/>
    </row>
    <row r="1189" spans="1:28" ht="12.75" customHeight="1">
      <c r="A1189" s="147" t="s">
        <v>1515</v>
      </c>
      <c r="B1189" s="120" t="s">
        <v>796</v>
      </c>
      <c r="C1189" s="47"/>
      <c r="D1189" s="95">
        <v>0</v>
      </c>
      <c r="E1189" s="95" t="s">
        <v>33</v>
      </c>
      <c r="F1189" s="95" t="s">
        <v>33</v>
      </c>
      <c r="G1189" s="47"/>
      <c r="H1189" s="95" t="s">
        <v>34</v>
      </c>
      <c r="I1189" s="95" t="s">
        <v>44</v>
      </c>
      <c r="J1189" s="96" t="s">
        <v>1933</v>
      </c>
      <c r="K1189" s="47"/>
      <c r="L1189" s="6"/>
    </row>
    <row r="1190" spans="1:28" ht="12.75" customHeight="1">
      <c r="A1190" s="147" t="s">
        <v>1515</v>
      </c>
      <c r="B1190" s="120" t="s">
        <v>446</v>
      </c>
      <c r="C1190" s="47"/>
      <c r="D1190" s="95">
        <v>0</v>
      </c>
      <c r="E1190" s="95" t="s">
        <v>33</v>
      </c>
      <c r="F1190" s="95" t="s">
        <v>33</v>
      </c>
      <c r="G1190" s="47"/>
      <c r="H1190" s="95" t="s">
        <v>34</v>
      </c>
      <c r="I1190" s="95" t="s">
        <v>44</v>
      </c>
      <c r="J1190" s="96" t="s">
        <v>1933</v>
      </c>
      <c r="K1190" s="47"/>
      <c r="L1190" s="6"/>
    </row>
    <row r="1191" spans="1:28" ht="12.75" customHeight="1">
      <c r="A1191" s="147" t="s">
        <v>1515</v>
      </c>
      <c r="B1191" s="120" t="s">
        <v>162</v>
      </c>
      <c r="C1191" s="47"/>
      <c r="D1191" s="95">
        <v>0</v>
      </c>
      <c r="E1191" s="95" t="s">
        <v>34</v>
      </c>
      <c r="F1191" s="95" t="s">
        <v>44</v>
      </c>
      <c r="G1191" s="96" t="s">
        <v>1935</v>
      </c>
      <c r="H1191" s="95" t="s">
        <v>34</v>
      </c>
      <c r="I1191" s="95" t="s">
        <v>44</v>
      </c>
      <c r="J1191" s="96" t="s">
        <v>1933</v>
      </c>
      <c r="K1191" s="47"/>
      <c r="L1191" s="6"/>
    </row>
    <row r="1192" spans="1:28" ht="12.75" customHeight="1">
      <c r="A1192" s="147" t="s">
        <v>1515</v>
      </c>
      <c r="B1192" s="47" t="s">
        <v>235</v>
      </c>
      <c r="C1192" s="47"/>
      <c r="D1192" s="95">
        <v>0</v>
      </c>
      <c r="E1192" s="95" t="s">
        <v>34</v>
      </c>
      <c r="F1192" s="95" t="s">
        <v>44</v>
      </c>
      <c r="G1192" s="96" t="s">
        <v>1936</v>
      </c>
      <c r="H1192" s="95" t="s">
        <v>34</v>
      </c>
      <c r="I1192" s="95" t="s">
        <v>44</v>
      </c>
      <c r="J1192" s="96" t="s">
        <v>1933</v>
      </c>
      <c r="K1192" s="47"/>
      <c r="L1192" s="6"/>
    </row>
    <row r="1193" spans="1:28" ht="12.75" customHeight="1">
      <c r="A1193" s="147" t="s">
        <v>1515</v>
      </c>
      <c r="B1193" s="120" t="s">
        <v>374</v>
      </c>
      <c r="C1193" s="47"/>
      <c r="D1193" s="95">
        <v>0</v>
      </c>
      <c r="E1193" s="95" t="s">
        <v>33</v>
      </c>
      <c r="F1193" s="95" t="s">
        <v>33</v>
      </c>
      <c r="G1193" s="47"/>
      <c r="H1193" s="95" t="s">
        <v>34</v>
      </c>
      <c r="I1193" s="95" t="s">
        <v>44</v>
      </c>
      <c r="J1193" s="96" t="s">
        <v>1933</v>
      </c>
      <c r="K1193" s="47"/>
      <c r="L1193" s="6"/>
    </row>
    <row r="1194" spans="1:28" ht="12.75" customHeight="1">
      <c r="A1194" s="147" t="s">
        <v>1515</v>
      </c>
      <c r="B1194" s="120" t="s">
        <v>149</v>
      </c>
      <c r="C1194" s="47"/>
      <c r="D1194" s="95">
        <v>0</v>
      </c>
      <c r="E1194" s="95" t="s">
        <v>34</v>
      </c>
      <c r="F1194" s="95" t="s">
        <v>44</v>
      </c>
      <c r="G1194" s="96" t="s">
        <v>1937</v>
      </c>
      <c r="H1194" s="95" t="s">
        <v>34</v>
      </c>
      <c r="I1194" s="95" t="s">
        <v>44</v>
      </c>
      <c r="J1194" s="96" t="s">
        <v>1933</v>
      </c>
      <c r="K1194" s="47"/>
      <c r="L1194" s="6"/>
    </row>
    <row r="1195" spans="1:28" ht="12.75" customHeight="1">
      <c r="A1195" s="147" t="s">
        <v>1515</v>
      </c>
      <c r="B1195" s="120" t="s">
        <v>814</v>
      </c>
      <c r="C1195" s="47"/>
      <c r="D1195" s="95">
        <v>0</v>
      </c>
      <c r="E1195" s="95" t="s">
        <v>33</v>
      </c>
      <c r="F1195" s="95" t="s">
        <v>33</v>
      </c>
      <c r="G1195" s="47"/>
      <c r="H1195" s="95" t="s">
        <v>34</v>
      </c>
      <c r="I1195" s="95" t="s">
        <v>44</v>
      </c>
      <c r="J1195" s="96" t="s">
        <v>1933</v>
      </c>
      <c r="K1195" s="47"/>
      <c r="L1195" s="6"/>
    </row>
    <row r="1196" spans="1:28" ht="12.75" customHeight="1">
      <c r="A1196" s="147" t="s">
        <v>1515</v>
      </c>
      <c r="B1196" s="120" t="s">
        <v>817</v>
      </c>
      <c r="C1196" s="47"/>
      <c r="D1196" s="95">
        <v>0</v>
      </c>
      <c r="E1196" s="95" t="s">
        <v>33</v>
      </c>
      <c r="F1196" s="95" t="s">
        <v>33</v>
      </c>
      <c r="G1196" s="47"/>
      <c r="H1196" s="95" t="s">
        <v>34</v>
      </c>
      <c r="I1196" s="95" t="s">
        <v>44</v>
      </c>
      <c r="J1196" s="96" t="s">
        <v>1933</v>
      </c>
      <c r="K1196" s="47"/>
      <c r="L1196" s="6"/>
    </row>
    <row r="1197" spans="1:28" ht="12.75" customHeight="1">
      <c r="A1197" s="147" t="s">
        <v>1515</v>
      </c>
      <c r="B1197" s="120" t="s">
        <v>818</v>
      </c>
      <c r="C1197" s="47"/>
      <c r="D1197" s="95">
        <v>0</v>
      </c>
      <c r="E1197" s="95" t="s">
        <v>33</v>
      </c>
      <c r="F1197" s="95" t="s">
        <v>33</v>
      </c>
      <c r="G1197" s="47"/>
      <c r="H1197" s="95" t="s">
        <v>34</v>
      </c>
      <c r="I1197" s="95" t="s">
        <v>44</v>
      </c>
      <c r="J1197" s="96" t="s">
        <v>1933</v>
      </c>
      <c r="K1197" s="47"/>
      <c r="L1197" s="6"/>
    </row>
    <row r="1198" spans="1:28" ht="12.75" customHeight="1">
      <c r="A1198" s="147" t="s">
        <v>1515</v>
      </c>
      <c r="B1198" s="120" t="s">
        <v>821</v>
      </c>
      <c r="C1198" s="47"/>
      <c r="D1198" s="95">
        <v>0</v>
      </c>
      <c r="E1198" s="95" t="s">
        <v>33</v>
      </c>
      <c r="F1198" s="95" t="s">
        <v>33</v>
      </c>
      <c r="G1198" s="47"/>
      <c r="H1198" s="95" t="s">
        <v>34</v>
      </c>
      <c r="I1198" s="95" t="s">
        <v>44</v>
      </c>
      <c r="J1198" s="96" t="s">
        <v>1933</v>
      </c>
      <c r="K1198" s="47"/>
      <c r="L1198" s="6"/>
    </row>
    <row r="1199" spans="1:28" ht="12.75" customHeight="1">
      <c r="A1199" s="234" t="s">
        <v>1515</v>
      </c>
      <c r="B1199" s="127" t="s">
        <v>825</v>
      </c>
      <c r="C1199" s="47"/>
      <c r="D1199" s="110">
        <v>0</v>
      </c>
      <c r="E1199" s="95" t="s">
        <v>33</v>
      </c>
      <c r="F1199" s="95" t="s">
        <v>33</v>
      </c>
      <c r="G1199" s="47"/>
      <c r="H1199" s="95" t="s">
        <v>34</v>
      </c>
      <c r="I1199" s="95" t="s">
        <v>44</v>
      </c>
      <c r="J1199" s="96" t="s">
        <v>1933</v>
      </c>
      <c r="K1199" s="47"/>
      <c r="L1199" s="6"/>
    </row>
    <row r="1200" spans="1:28" ht="12.75" customHeight="1">
      <c r="A1200" s="147" t="s">
        <v>1528</v>
      </c>
      <c r="B1200" s="133" t="s">
        <v>771</v>
      </c>
      <c r="C1200" s="103"/>
      <c r="D1200" s="95">
        <v>0</v>
      </c>
      <c r="E1200" s="105" t="s">
        <v>33</v>
      </c>
      <c r="F1200" s="105" t="s">
        <v>33</v>
      </c>
      <c r="G1200" s="103"/>
      <c r="H1200" s="105" t="s">
        <v>34</v>
      </c>
      <c r="I1200" s="105" t="s">
        <v>34</v>
      </c>
      <c r="J1200" s="106" t="s">
        <v>1938</v>
      </c>
      <c r="K1200" s="103" t="s">
        <v>1939</v>
      </c>
      <c r="L1200" s="22"/>
      <c r="M1200" s="23"/>
      <c r="N1200" s="23"/>
      <c r="O1200" s="23"/>
      <c r="P1200" s="23"/>
      <c r="Q1200" s="23"/>
      <c r="R1200" s="23"/>
      <c r="S1200" s="23"/>
      <c r="T1200" s="23"/>
      <c r="U1200" s="23"/>
      <c r="V1200" s="23"/>
      <c r="W1200" s="23"/>
      <c r="X1200" s="23"/>
      <c r="Y1200" s="23"/>
      <c r="Z1200" s="23"/>
      <c r="AA1200" s="23"/>
      <c r="AB1200" s="23"/>
    </row>
    <row r="1201" spans="1:28" ht="12.75" customHeight="1">
      <c r="A1201" s="227" t="s">
        <v>1528</v>
      </c>
      <c r="B1201" s="120" t="s">
        <v>780</v>
      </c>
      <c r="C1201" s="120"/>
      <c r="D1201" s="116">
        <v>0</v>
      </c>
      <c r="E1201" s="116" t="s">
        <v>34</v>
      </c>
      <c r="F1201" s="116" t="s">
        <v>44</v>
      </c>
      <c r="G1201" s="120" t="s">
        <v>1940</v>
      </c>
      <c r="H1201" s="116" t="s">
        <v>34</v>
      </c>
      <c r="I1201" s="116" t="s">
        <v>34</v>
      </c>
      <c r="J1201" s="123" t="s">
        <v>1938</v>
      </c>
      <c r="K1201" s="120" t="s">
        <v>1939</v>
      </c>
      <c r="L1201" s="16"/>
      <c r="M1201" s="17"/>
      <c r="N1201" s="17"/>
      <c r="O1201" s="17"/>
      <c r="P1201" s="17"/>
      <c r="Q1201" s="17"/>
      <c r="R1201" s="17"/>
      <c r="S1201" s="17"/>
      <c r="T1201" s="17"/>
      <c r="U1201" s="17"/>
      <c r="V1201" s="17"/>
      <c r="W1201" s="17"/>
      <c r="X1201" s="17"/>
      <c r="Y1201" s="17"/>
      <c r="Z1201" s="17"/>
      <c r="AA1201" s="17"/>
      <c r="AB1201" s="17"/>
    </row>
    <row r="1202" spans="1:28" ht="12.75" customHeight="1">
      <c r="A1202" s="147" t="s">
        <v>1528</v>
      </c>
      <c r="B1202" s="120" t="s">
        <v>2315</v>
      </c>
      <c r="C1202" s="47"/>
      <c r="D1202" s="95">
        <v>0</v>
      </c>
      <c r="E1202" s="95" t="s">
        <v>33</v>
      </c>
      <c r="F1202" s="95" t="s">
        <v>33</v>
      </c>
      <c r="G1202" s="47"/>
      <c r="H1202" s="95" t="s">
        <v>34</v>
      </c>
      <c r="I1202" s="95" t="s">
        <v>34</v>
      </c>
      <c r="J1202" s="96" t="s">
        <v>1938</v>
      </c>
      <c r="K1202" s="47" t="s">
        <v>1939</v>
      </c>
      <c r="L1202" s="6"/>
    </row>
    <row r="1203" spans="1:28" ht="12.75" customHeight="1">
      <c r="A1203" s="147" t="s">
        <v>1528</v>
      </c>
      <c r="B1203" s="120" t="s">
        <v>788</v>
      </c>
      <c r="C1203" s="47"/>
      <c r="D1203" s="95">
        <v>0</v>
      </c>
      <c r="E1203" s="95" t="s">
        <v>33</v>
      </c>
      <c r="F1203" s="95" t="s">
        <v>33</v>
      </c>
      <c r="G1203" s="47"/>
      <c r="H1203" s="95" t="s">
        <v>34</v>
      </c>
      <c r="I1203" s="95" t="s">
        <v>34</v>
      </c>
      <c r="J1203" s="96" t="s">
        <v>1938</v>
      </c>
      <c r="K1203" s="47" t="s">
        <v>1939</v>
      </c>
      <c r="L1203" s="6"/>
    </row>
    <row r="1204" spans="1:28" ht="12.75" customHeight="1">
      <c r="A1204" s="147" t="s">
        <v>1528</v>
      </c>
      <c r="B1204" s="120" t="s">
        <v>793</v>
      </c>
      <c r="C1204" s="47"/>
      <c r="D1204" s="95">
        <v>0</v>
      </c>
      <c r="E1204" s="95" t="s">
        <v>33</v>
      </c>
      <c r="F1204" s="95" t="s">
        <v>33</v>
      </c>
      <c r="G1204" s="47"/>
      <c r="H1204" s="95" t="s">
        <v>34</v>
      </c>
      <c r="I1204" s="95" t="s">
        <v>34</v>
      </c>
      <c r="J1204" s="96" t="s">
        <v>1938</v>
      </c>
      <c r="K1204" s="47" t="s">
        <v>1939</v>
      </c>
      <c r="L1204" s="6"/>
    </row>
    <row r="1205" spans="1:28" ht="12.75" customHeight="1">
      <c r="A1205" s="147" t="s">
        <v>1528</v>
      </c>
      <c r="B1205" s="120" t="s">
        <v>796</v>
      </c>
      <c r="C1205" s="47"/>
      <c r="D1205" s="95">
        <v>0</v>
      </c>
      <c r="E1205" s="95" t="s">
        <v>33</v>
      </c>
      <c r="F1205" s="95" t="s">
        <v>33</v>
      </c>
      <c r="G1205" s="47"/>
      <c r="H1205" s="95" t="s">
        <v>34</v>
      </c>
      <c r="I1205" s="95" t="s">
        <v>34</v>
      </c>
      <c r="J1205" s="96" t="s">
        <v>1938</v>
      </c>
      <c r="K1205" s="47" t="s">
        <v>1939</v>
      </c>
      <c r="L1205" s="6"/>
    </row>
    <row r="1206" spans="1:28" ht="12.75" customHeight="1">
      <c r="A1206" s="147" t="s">
        <v>1528</v>
      </c>
      <c r="B1206" s="120" t="s">
        <v>446</v>
      </c>
      <c r="C1206" s="47"/>
      <c r="D1206" s="95">
        <v>0</v>
      </c>
      <c r="E1206" s="95" t="s">
        <v>33</v>
      </c>
      <c r="F1206" s="95" t="s">
        <v>33</v>
      </c>
      <c r="G1206" s="47"/>
      <c r="H1206" s="95" t="s">
        <v>34</v>
      </c>
      <c r="I1206" s="95" t="s">
        <v>34</v>
      </c>
      <c r="J1206" s="96" t="s">
        <v>1938</v>
      </c>
      <c r="K1206" s="47" t="s">
        <v>1939</v>
      </c>
      <c r="L1206" s="6"/>
    </row>
    <row r="1207" spans="1:28" ht="12.75" customHeight="1">
      <c r="A1207" s="147" t="s">
        <v>1528</v>
      </c>
      <c r="B1207" s="120" t="s">
        <v>162</v>
      </c>
      <c r="C1207" s="47"/>
      <c r="D1207" s="95">
        <v>0</v>
      </c>
      <c r="E1207" s="95" t="s">
        <v>33</v>
      </c>
      <c r="F1207" s="95" t="s">
        <v>33</v>
      </c>
      <c r="G1207" s="47"/>
      <c r="H1207" s="95" t="s">
        <v>34</v>
      </c>
      <c r="I1207" s="95" t="s">
        <v>34</v>
      </c>
      <c r="J1207" s="96" t="s">
        <v>1938</v>
      </c>
      <c r="K1207" s="47" t="s">
        <v>1939</v>
      </c>
      <c r="L1207" s="6"/>
    </row>
    <row r="1208" spans="1:28" ht="12.75" customHeight="1">
      <c r="A1208" s="147" t="s">
        <v>1528</v>
      </c>
      <c r="B1208" s="47" t="s">
        <v>235</v>
      </c>
      <c r="C1208" s="47"/>
      <c r="D1208" s="95">
        <v>0</v>
      </c>
      <c r="E1208" s="95" t="s">
        <v>34</v>
      </c>
      <c r="F1208" s="95" t="s">
        <v>44</v>
      </c>
      <c r="G1208" s="47" t="s">
        <v>1941</v>
      </c>
      <c r="H1208" s="95" t="s">
        <v>34</v>
      </c>
      <c r="I1208" s="95" t="s">
        <v>34</v>
      </c>
      <c r="J1208" s="96" t="s">
        <v>1938</v>
      </c>
      <c r="K1208" s="47" t="s">
        <v>1939</v>
      </c>
      <c r="L1208" s="6"/>
    </row>
    <row r="1209" spans="1:28" ht="12.75" customHeight="1">
      <c r="A1209" s="147" t="s">
        <v>1528</v>
      </c>
      <c r="B1209" s="120" t="s">
        <v>374</v>
      </c>
      <c r="C1209" s="47"/>
      <c r="D1209" s="95">
        <v>0</v>
      </c>
      <c r="E1209" s="95" t="s">
        <v>33</v>
      </c>
      <c r="F1209" s="95" t="s">
        <v>33</v>
      </c>
      <c r="G1209" s="47"/>
      <c r="H1209" s="95" t="s">
        <v>34</v>
      </c>
      <c r="I1209" s="95" t="s">
        <v>34</v>
      </c>
      <c r="J1209" s="96" t="s">
        <v>1938</v>
      </c>
      <c r="K1209" s="47" t="s">
        <v>1939</v>
      </c>
      <c r="L1209" s="6"/>
    </row>
    <row r="1210" spans="1:28" ht="12.75" customHeight="1">
      <c r="A1210" s="147" t="s">
        <v>1528</v>
      </c>
      <c r="B1210" s="120" t="s">
        <v>149</v>
      </c>
      <c r="C1210" s="47"/>
      <c r="D1210" s="95">
        <v>0</v>
      </c>
      <c r="E1210" s="95" t="s">
        <v>34</v>
      </c>
      <c r="F1210" s="95" t="s">
        <v>34</v>
      </c>
      <c r="G1210" s="96" t="s">
        <v>1942</v>
      </c>
      <c r="H1210" s="95" t="s">
        <v>34</v>
      </c>
      <c r="I1210" s="95" t="s">
        <v>34</v>
      </c>
      <c r="J1210" s="96" t="s">
        <v>1938</v>
      </c>
      <c r="K1210" s="47" t="s">
        <v>1939</v>
      </c>
      <c r="L1210" s="6"/>
    </row>
    <row r="1211" spans="1:28" ht="12.75" customHeight="1">
      <c r="A1211" s="147" t="s">
        <v>1528</v>
      </c>
      <c r="B1211" s="120" t="s">
        <v>814</v>
      </c>
      <c r="C1211" s="47"/>
      <c r="D1211" s="95">
        <v>0</v>
      </c>
      <c r="E1211" s="95" t="s">
        <v>33</v>
      </c>
      <c r="F1211" s="95" t="s">
        <v>33</v>
      </c>
      <c r="G1211" s="47"/>
      <c r="H1211" s="95" t="s">
        <v>34</v>
      </c>
      <c r="I1211" s="95" t="s">
        <v>34</v>
      </c>
      <c r="J1211" s="96" t="s">
        <v>1938</v>
      </c>
      <c r="K1211" s="47" t="s">
        <v>1939</v>
      </c>
      <c r="L1211" s="6"/>
    </row>
    <row r="1212" spans="1:28" ht="12.75" customHeight="1">
      <c r="A1212" s="147" t="s">
        <v>1528</v>
      </c>
      <c r="B1212" s="120" t="s">
        <v>817</v>
      </c>
      <c r="C1212" s="47"/>
      <c r="D1212" s="95">
        <v>0</v>
      </c>
      <c r="E1212" s="95" t="s">
        <v>33</v>
      </c>
      <c r="F1212" s="95" t="s">
        <v>33</v>
      </c>
      <c r="G1212" s="47"/>
      <c r="H1212" s="95" t="s">
        <v>34</v>
      </c>
      <c r="I1212" s="95" t="s">
        <v>34</v>
      </c>
      <c r="J1212" s="96" t="s">
        <v>1938</v>
      </c>
      <c r="K1212" s="47" t="s">
        <v>1939</v>
      </c>
      <c r="L1212" s="6"/>
    </row>
    <row r="1213" spans="1:28" ht="12.75" customHeight="1">
      <c r="A1213" s="147" t="s">
        <v>1528</v>
      </c>
      <c r="B1213" s="120" t="s">
        <v>818</v>
      </c>
      <c r="C1213" s="47"/>
      <c r="D1213" s="95">
        <v>0</v>
      </c>
      <c r="E1213" s="95" t="s">
        <v>34</v>
      </c>
      <c r="F1213" s="95" t="s">
        <v>33</v>
      </c>
      <c r="G1213" s="47" t="s">
        <v>1943</v>
      </c>
      <c r="H1213" s="95" t="s">
        <v>34</v>
      </c>
      <c r="I1213" s="95" t="s">
        <v>34</v>
      </c>
      <c r="J1213" s="96" t="s">
        <v>1938</v>
      </c>
      <c r="K1213" s="47" t="s">
        <v>1939</v>
      </c>
      <c r="L1213" s="6"/>
    </row>
    <row r="1214" spans="1:28" ht="12.75" customHeight="1">
      <c r="A1214" s="147" t="s">
        <v>1528</v>
      </c>
      <c r="B1214" s="120" t="s">
        <v>821</v>
      </c>
      <c r="C1214" s="47"/>
      <c r="D1214" s="95">
        <v>0</v>
      </c>
      <c r="E1214" s="95" t="s">
        <v>34</v>
      </c>
      <c r="F1214" s="95" t="s">
        <v>34</v>
      </c>
      <c r="G1214" s="96" t="s">
        <v>1942</v>
      </c>
      <c r="H1214" s="95" t="s">
        <v>34</v>
      </c>
      <c r="I1214" s="95" t="s">
        <v>34</v>
      </c>
      <c r="J1214" s="96" t="s">
        <v>1938</v>
      </c>
      <c r="K1214" s="47" t="s">
        <v>1939</v>
      </c>
      <c r="L1214" s="6"/>
    </row>
    <row r="1215" spans="1:28" ht="12.75" customHeight="1">
      <c r="A1215" s="234" t="s">
        <v>1528</v>
      </c>
      <c r="B1215" s="199" t="s">
        <v>825</v>
      </c>
      <c r="C1215" s="97"/>
      <c r="D1215" s="99">
        <v>0</v>
      </c>
      <c r="E1215" s="99" t="s">
        <v>34</v>
      </c>
      <c r="F1215" s="99" t="s">
        <v>44</v>
      </c>
      <c r="G1215" s="101" t="s">
        <v>1942</v>
      </c>
      <c r="H1215" s="99" t="s">
        <v>34</v>
      </c>
      <c r="I1215" s="99" t="s">
        <v>34</v>
      </c>
      <c r="J1215" s="101" t="s">
        <v>1938</v>
      </c>
      <c r="K1215" s="97" t="s">
        <v>1939</v>
      </c>
      <c r="L1215" s="42"/>
    </row>
    <row r="1216" spans="1:28" s="194" customFormat="1" ht="12.75" customHeight="1">
      <c r="A1216" s="148" t="s">
        <v>2131</v>
      </c>
      <c r="B1216" s="133" t="s">
        <v>771</v>
      </c>
      <c r="C1216" s="128"/>
      <c r="D1216" s="95">
        <v>0</v>
      </c>
      <c r="E1216" s="220" t="s">
        <v>33</v>
      </c>
      <c r="F1216" s="220" t="s">
        <v>33</v>
      </c>
      <c r="G1216" s="320"/>
      <c r="H1216" s="220" t="s">
        <v>44</v>
      </c>
      <c r="I1216" s="220" t="s">
        <v>44</v>
      </c>
      <c r="J1216" s="321" t="s">
        <v>2316</v>
      </c>
      <c r="K1216" s="321"/>
      <c r="L1216" s="128"/>
    </row>
    <row r="1217" spans="1:28" s="194" customFormat="1" ht="12.75" customHeight="1">
      <c r="A1217" s="148" t="s">
        <v>2131</v>
      </c>
      <c r="B1217" s="120" t="s">
        <v>780</v>
      </c>
      <c r="C1217" s="120"/>
      <c r="D1217" s="116">
        <v>0</v>
      </c>
      <c r="E1217" s="95" t="s">
        <v>34</v>
      </c>
      <c r="F1217" s="95" t="s">
        <v>44</v>
      </c>
      <c r="G1217" s="319" t="s">
        <v>2317</v>
      </c>
      <c r="H1217" s="129" t="s">
        <v>44</v>
      </c>
      <c r="I1217" s="129" t="s">
        <v>44</v>
      </c>
      <c r="J1217" s="186" t="s">
        <v>2316</v>
      </c>
      <c r="L1217" s="120"/>
      <c r="M1217" s="120"/>
      <c r="N1217" s="120"/>
      <c r="O1217" s="120"/>
      <c r="P1217" s="120"/>
      <c r="Q1217" s="120"/>
      <c r="R1217" s="120"/>
      <c r="S1217" s="120"/>
      <c r="T1217" s="120"/>
      <c r="U1217" s="120"/>
      <c r="V1217" s="120"/>
      <c r="W1217" s="120"/>
      <c r="X1217" s="120"/>
      <c r="Y1217" s="120"/>
      <c r="Z1217" s="120"/>
      <c r="AA1217" s="120"/>
      <c r="AB1217" s="120"/>
    </row>
    <row r="1218" spans="1:28" s="194" customFormat="1" ht="12.75" customHeight="1">
      <c r="A1218" s="148" t="s">
        <v>2131</v>
      </c>
      <c r="B1218" s="120" t="s">
        <v>2315</v>
      </c>
      <c r="C1218" s="47"/>
      <c r="D1218" s="95">
        <v>0</v>
      </c>
      <c r="E1218" s="95" t="s">
        <v>33</v>
      </c>
      <c r="F1218" s="95" t="s">
        <v>33</v>
      </c>
      <c r="G1218" s="158"/>
      <c r="H1218" s="129" t="s">
        <v>44</v>
      </c>
      <c r="I1218" s="129" t="s">
        <v>44</v>
      </c>
      <c r="J1218" s="186" t="s">
        <v>2316</v>
      </c>
      <c r="L1218" s="47"/>
    </row>
    <row r="1219" spans="1:28" s="194" customFormat="1" ht="12.75" customHeight="1">
      <c r="A1219" s="148" t="s">
        <v>2131</v>
      </c>
      <c r="B1219" s="120" t="s">
        <v>788</v>
      </c>
      <c r="C1219" s="47"/>
      <c r="D1219" s="95">
        <v>0</v>
      </c>
      <c r="E1219" s="95" t="s">
        <v>33</v>
      </c>
      <c r="F1219" s="95" t="s">
        <v>33</v>
      </c>
      <c r="G1219" s="158"/>
      <c r="H1219" s="129" t="s">
        <v>44</v>
      </c>
      <c r="I1219" s="129" t="s">
        <v>44</v>
      </c>
      <c r="J1219" s="186" t="s">
        <v>2316</v>
      </c>
      <c r="L1219" s="47"/>
    </row>
    <row r="1220" spans="1:28" s="194" customFormat="1" ht="12.75" customHeight="1">
      <c r="A1220" s="148" t="s">
        <v>2131</v>
      </c>
      <c r="B1220" s="120" t="s">
        <v>793</v>
      </c>
      <c r="C1220" s="47"/>
      <c r="D1220" s="95">
        <v>0</v>
      </c>
      <c r="E1220" s="95" t="s">
        <v>33</v>
      </c>
      <c r="F1220" s="95" t="s">
        <v>33</v>
      </c>
      <c r="G1220" s="164"/>
      <c r="H1220" s="129" t="s">
        <v>44</v>
      </c>
      <c r="I1220" s="129" t="s">
        <v>44</v>
      </c>
      <c r="J1220" s="186" t="s">
        <v>2316</v>
      </c>
      <c r="L1220" s="47"/>
    </row>
    <row r="1221" spans="1:28" s="194" customFormat="1" ht="12.75" customHeight="1">
      <c r="A1221" s="148" t="s">
        <v>2131</v>
      </c>
      <c r="B1221" s="120" t="s">
        <v>796</v>
      </c>
      <c r="C1221" s="47"/>
      <c r="D1221" s="95">
        <v>0</v>
      </c>
      <c r="E1221" s="95" t="s">
        <v>33</v>
      </c>
      <c r="F1221" s="95" t="s">
        <v>33</v>
      </c>
      <c r="G1221" s="164"/>
      <c r="H1221" s="129" t="s">
        <v>44</v>
      </c>
      <c r="I1221" s="129" t="s">
        <v>44</v>
      </c>
      <c r="J1221" s="186" t="s">
        <v>2316</v>
      </c>
      <c r="L1221" s="47"/>
    </row>
    <row r="1222" spans="1:28" s="194" customFormat="1" ht="12.75" customHeight="1">
      <c r="A1222" s="148" t="s">
        <v>2131</v>
      </c>
      <c r="B1222" s="120" t="s">
        <v>446</v>
      </c>
      <c r="C1222" s="47"/>
      <c r="D1222" s="95">
        <v>0</v>
      </c>
      <c r="E1222" s="95" t="s">
        <v>33</v>
      </c>
      <c r="F1222" s="95" t="s">
        <v>33</v>
      </c>
      <c r="G1222" s="164"/>
      <c r="H1222" s="129" t="s">
        <v>44</v>
      </c>
      <c r="I1222" s="129" t="s">
        <v>44</v>
      </c>
      <c r="J1222" s="186" t="s">
        <v>2316</v>
      </c>
      <c r="L1222" s="47"/>
    </row>
    <row r="1223" spans="1:28" s="194" customFormat="1" ht="12.75" customHeight="1">
      <c r="A1223" s="148" t="s">
        <v>2131</v>
      </c>
      <c r="B1223" s="120" t="s">
        <v>162</v>
      </c>
      <c r="C1223" s="47"/>
      <c r="D1223" s="95">
        <v>0</v>
      </c>
      <c r="E1223" s="95" t="s">
        <v>34</v>
      </c>
      <c r="F1223" s="95" t="s">
        <v>44</v>
      </c>
      <c r="G1223" s="50" t="s">
        <v>2318</v>
      </c>
      <c r="H1223" s="129" t="s">
        <v>44</v>
      </c>
      <c r="I1223" s="129" t="s">
        <v>44</v>
      </c>
      <c r="J1223" s="186" t="s">
        <v>2316</v>
      </c>
      <c r="L1223" s="47"/>
    </row>
    <row r="1224" spans="1:28" s="194" customFormat="1" ht="12.75" customHeight="1">
      <c r="A1224" s="148" t="s">
        <v>2131</v>
      </c>
      <c r="B1224" s="47" t="s">
        <v>235</v>
      </c>
      <c r="C1224" s="47"/>
      <c r="D1224" s="95">
        <v>0</v>
      </c>
      <c r="E1224" s="95" t="s">
        <v>34</v>
      </c>
      <c r="F1224" s="95" t="s">
        <v>44</v>
      </c>
      <c r="G1224" s="50" t="s">
        <v>2319</v>
      </c>
      <c r="H1224" s="129" t="s">
        <v>44</v>
      </c>
      <c r="I1224" s="129" t="s">
        <v>44</v>
      </c>
      <c r="J1224" s="186" t="s">
        <v>2316</v>
      </c>
      <c r="L1224" s="47"/>
    </row>
    <row r="1225" spans="1:28" s="194" customFormat="1" ht="12.75" customHeight="1">
      <c r="A1225" s="148" t="s">
        <v>2131</v>
      </c>
      <c r="B1225" s="120" t="s">
        <v>374</v>
      </c>
      <c r="C1225" s="47"/>
      <c r="D1225" s="95">
        <v>0</v>
      </c>
      <c r="E1225" s="95" t="s">
        <v>34</v>
      </c>
      <c r="F1225" s="95" t="s">
        <v>44</v>
      </c>
      <c r="G1225" s="319" t="s">
        <v>2320</v>
      </c>
      <c r="H1225" s="129" t="s">
        <v>44</v>
      </c>
      <c r="I1225" s="129" t="s">
        <v>44</v>
      </c>
      <c r="J1225" s="186" t="s">
        <v>2316</v>
      </c>
      <c r="L1225" s="47"/>
    </row>
    <row r="1226" spans="1:28" s="194" customFormat="1" ht="12.75" customHeight="1">
      <c r="A1226" s="148" t="s">
        <v>2131</v>
      </c>
      <c r="B1226" s="120" t="s">
        <v>149</v>
      </c>
      <c r="C1226" s="47"/>
      <c r="D1226" s="95">
        <v>0</v>
      </c>
      <c r="E1226" s="95" t="s">
        <v>34</v>
      </c>
      <c r="F1226" s="95" t="s">
        <v>44</v>
      </c>
      <c r="G1226" s="164" t="s">
        <v>2321</v>
      </c>
      <c r="H1226" s="129" t="s">
        <v>44</v>
      </c>
      <c r="I1226" s="129" t="s">
        <v>44</v>
      </c>
      <c r="J1226" s="186" t="s">
        <v>2316</v>
      </c>
      <c r="L1226" s="47"/>
    </row>
    <row r="1227" spans="1:28" s="194" customFormat="1" ht="12.75" customHeight="1">
      <c r="A1227" s="148" t="s">
        <v>2131</v>
      </c>
      <c r="B1227" s="120" t="s">
        <v>814</v>
      </c>
      <c r="C1227" s="47"/>
      <c r="D1227" s="95">
        <v>0</v>
      </c>
      <c r="E1227" s="95" t="s">
        <v>33</v>
      </c>
      <c r="F1227" s="95" t="s">
        <v>33</v>
      </c>
      <c r="G1227" s="164"/>
      <c r="H1227" s="129" t="s">
        <v>44</v>
      </c>
      <c r="I1227" s="129" t="s">
        <v>44</v>
      </c>
      <c r="J1227" s="186" t="s">
        <v>2316</v>
      </c>
      <c r="L1227" s="47"/>
    </row>
    <row r="1228" spans="1:28" s="194" customFormat="1" ht="12.75" customHeight="1">
      <c r="A1228" s="148" t="s">
        <v>2131</v>
      </c>
      <c r="B1228" s="120" t="s">
        <v>817</v>
      </c>
      <c r="C1228" s="47"/>
      <c r="D1228" s="95">
        <v>0</v>
      </c>
      <c r="E1228" s="95" t="s">
        <v>44</v>
      </c>
      <c r="F1228" s="95" t="s">
        <v>44</v>
      </c>
      <c r="G1228" s="164" t="s">
        <v>2322</v>
      </c>
      <c r="H1228" s="129" t="s">
        <v>44</v>
      </c>
      <c r="I1228" s="129" t="s">
        <v>44</v>
      </c>
      <c r="J1228" s="186" t="s">
        <v>2316</v>
      </c>
      <c r="L1228" s="47"/>
    </row>
    <row r="1229" spans="1:28" s="194" customFormat="1" ht="12.75" customHeight="1">
      <c r="A1229" s="148" t="s">
        <v>2131</v>
      </c>
      <c r="B1229" s="120" t="s">
        <v>818</v>
      </c>
      <c r="C1229" s="47"/>
      <c r="D1229" s="95">
        <v>0</v>
      </c>
      <c r="E1229" s="95" t="s">
        <v>44</v>
      </c>
      <c r="F1229" s="95" t="s">
        <v>44</v>
      </c>
      <c r="G1229" s="164" t="s">
        <v>2322</v>
      </c>
      <c r="H1229" s="129" t="s">
        <v>44</v>
      </c>
      <c r="I1229" s="129" t="s">
        <v>44</v>
      </c>
      <c r="J1229" s="186" t="s">
        <v>2316</v>
      </c>
      <c r="L1229" s="47"/>
    </row>
    <row r="1230" spans="1:28" s="194" customFormat="1" ht="12.75" customHeight="1">
      <c r="A1230" s="148" t="s">
        <v>2131</v>
      </c>
      <c r="B1230" s="120" t="s">
        <v>821</v>
      </c>
      <c r="C1230" s="128"/>
      <c r="D1230" s="95">
        <v>0</v>
      </c>
      <c r="E1230" s="95" t="s">
        <v>34</v>
      </c>
      <c r="F1230" s="95" t="s">
        <v>44</v>
      </c>
      <c r="G1230" s="164" t="s">
        <v>2323</v>
      </c>
      <c r="H1230" s="129" t="s">
        <v>44</v>
      </c>
      <c r="I1230" s="129" t="s">
        <v>44</v>
      </c>
      <c r="J1230" s="186" t="s">
        <v>2316</v>
      </c>
      <c r="L1230" s="128"/>
    </row>
    <row r="1231" spans="1:28" s="194" customFormat="1" ht="12.75" customHeight="1">
      <c r="A1231" s="228" t="s">
        <v>2131</v>
      </c>
      <c r="B1231" s="199" t="s">
        <v>825</v>
      </c>
      <c r="C1231" s="97"/>
      <c r="D1231" s="99">
        <v>0</v>
      </c>
      <c r="E1231" s="99" t="s">
        <v>34</v>
      </c>
      <c r="F1231" s="99" t="s">
        <v>44</v>
      </c>
      <c r="G1231" s="322" t="s">
        <v>2323</v>
      </c>
      <c r="H1231" s="99" t="s">
        <v>44</v>
      </c>
      <c r="I1231" s="99" t="s">
        <v>44</v>
      </c>
      <c r="J1231" s="98" t="s">
        <v>2316</v>
      </c>
      <c r="K1231" s="98"/>
      <c r="L1231" s="97"/>
    </row>
    <row r="1232" spans="1:28" ht="12.75" customHeight="1">
      <c r="A1232" s="148" t="s">
        <v>2037</v>
      </c>
      <c r="B1232" s="144" t="s">
        <v>771</v>
      </c>
      <c r="C1232" s="47"/>
      <c r="D1232" s="95">
        <v>0</v>
      </c>
      <c r="E1232" s="95" t="s">
        <v>34</v>
      </c>
      <c r="F1232" s="95" t="s">
        <v>44</v>
      </c>
      <c r="G1232" s="207" t="s">
        <v>2048</v>
      </c>
      <c r="H1232" s="95" t="s">
        <v>34</v>
      </c>
      <c r="I1232" s="95" t="s">
        <v>34</v>
      </c>
      <c r="J1232" s="96" t="s">
        <v>2043</v>
      </c>
      <c r="K1232" s="47"/>
      <c r="L1232" s="21"/>
    </row>
    <row r="1233" spans="1:28" ht="12.75" customHeight="1">
      <c r="A1233" s="148" t="s">
        <v>2037</v>
      </c>
      <c r="B1233" s="120" t="s">
        <v>780</v>
      </c>
      <c r="C1233" s="47"/>
      <c r="D1233" s="95">
        <v>0</v>
      </c>
      <c r="E1233" s="95" t="s">
        <v>33</v>
      </c>
      <c r="F1233" s="95" t="s">
        <v>33</v>
      </c>
      <c r="G1233" s="141"/>
      <c r="H1233" s="95" t="s">
        <v>34</v>
      </c>
      <c r="I1233" s="95" t="s">
        <v>34</v>
      </c>
      <c r="J1233" s="96" t="s">
        <v>2043</v>
      </c>
      <c r="K1233" s="47"/>
      <c r="L1233" s="21"/>
    </row>
    <row r="1234" spans="1:28" ht="12.75" customHeight="1">
      <c r="A1234" s="148" t="s">
        <v>2037</v>
      </c>
      <c r="B1234" s="120" t="s">
        <v>2315</v>
      </c>
      <c r="C1234" s="47"/>
      <c r="D1234" s="95">
        <v>0</v>
      </c>
      <c r="E1234" s="95" t="s">
        <v>34</v>
      </c>
      <c r="F1234" s="95" t="s">
        <v>44</v>
      </c>
      <c r="G1234" s="208" t="s">
        <v>1975</v>
      </c>
      <c r="H1234" s="95" t="s">
        <v>34</v>
      </c>
      <c r="I1234" s="95" t="s">
        <v>34</v>
      </c>
      <c r="J1234" s="96" t="s">
        <v>2043</v>
      </c>
      <c r="K1234" s="47"/>
      <c r="L1234" s="21"/>
    </row>
    <row r="1235" spans="1:28" ht="12.75" customHeight="1">
      <c r="A1235" s="148" t="s">
        <v>2037</v>
      </c>
      <c r="B1235" s="120" t="s">
        <v>788</v>
      </c>
      <c r="C1235" s="47"/>
      <c r="D1235" s="95">
        <v>0</v>
      </c>
      <c r="E1235" s="95" t="s">
        <v>34</v>
      </c>
      <c r="F1235" s="95" t="s">
        <v>44</v>
      </c>
      <c r="G1235" s="141" t="s">
        <v>2048</v>
      </c>
      <c r="H1235" s="95" t="s">
        <v>34</v>
      </c>
      <c r="I1235" s="95" t="s">
        <v>34</v>
      </c>
      <c r="J1235" s="96" t="s">
        <v>2043</v>
      </c>
      <c r="K1235" s="47"/>
      <c r="L1235" s="21"/>
    </row>
    <row r="1236" spans="1:28" ht="12.75" customHeight="1">
      <c r="A1236" s="148" t="s">
        <v>2037</v>
      </c>
      <c r="B1236" s="120" t="s">
        <v>793</v>
      </c>
      <c r="C1236" s="47"/>
      <c r="D1236" s="95">
        <v>0</v>
      </c>
      <c r="E1236" s="95" t="s">
        <v>34</v>
      </c>
      <c r="F1236" s="95" t="s">
        <v>44</v>
      </c>
      <c r="G1236" s="207" t="s">
        <v>2048</v>
      </c>
      <c r="H1236" s="95" t="s">
        <v>34</v>
      </c>
      <c r="I1236" s="95" t="s">
        <v>34</v>
      </c>
      <c r="J1236" s="96" t="s">
        <v>2043</v>
      </c>
      <c r="K1236" s="47"/>
      <c r="L1236" s="21"/>
    </row>
    <row r="1237" spans="1:28" ht="12.75" customHeight="1">
      <c r="A1237" s="148" t="s">
        <v>2037</v>
      </c>
      <c r="B1237" s="120" t="s">
        <v>796</v>
      </c>
      <c r="C1237" s="47"/>
      <c r="D1237" s="95">
        <v>0</v>
      </c>
      <c r="E1237" s="95" t="s">
        <v>34</v>
      </c>
      <c r="F1237" s="95" t="s">
        <v>44</v>
      </c>
      <c r="G1237" s="141" t="s">
        <v>2048</v>
      </c>
      <c r="H1237" s="95" t="s">
        <v>34</v>
      </c>
      <c r="I1237" s="95" t="s">
        <v>34</v>
      </c>
      <c r="J1237" s="96" t="s">
        <v>2043</v>
      </c>
      <c r="K1237" s="47"/>
      <c r="L1237" s="21"/>
    </row>
    <row r="1238" spans="1:28" ht="12.75" customHeight="1">
      <c r="A1238" s="148" t="s">
        <v>2037</v>
      </c>
      <c r="B1238" s="120" t="s">
        <v>446</v>
      </c>
      <c r="C1238" s="47"/>
      <c r="D1238" s="95">
        <v>0</v>
      </c>
      <c r="E1238" s="95" t="s">
        <v>34</v>
      </c>
      <c r="F1238" s="95" t="s">
        <v>44</v>
      </c>
      <c r="G1238" s="207" t="s">
        <v>2049</v>
      </c>
      <c r="H1238" s="95" t="s">
        <v>34</v>
      </c>
      <c r="I1238" s="95" t="s">
        <v>34</v>
      </c>
      <c r="J1238" s="96" t="s">
        <v>2043</v>
      </c>
      <c r="K1238" s="47"/>
      <c r="L1238" s="21"/>
    </row>
    <row r="1239" spans="1:28" ht="12.75" customHeight="1">
      <c r="A1239" s="148" t="s">
        <v>2037</v>
      </c>
      <c r="B1239" s="120" t="s">
        <v>162</v>
      </c>
      <c r="C1239" s="47"/>
      <c r="D1239" s="95">
        <v>0</v>
      </c>
      <c r="E1239" s="95" t="s">
        <v>34</v>
      </c>
      <c r="F1239" s="95" t="s">
        <v>44</v>
      </c>
      <c r="G1239" s="207" t="s">
        <v>2048</v>
      </c>
      <c r="H1239" s="95" t="s">
        <v>34</v>
      </c>
      <c r="I1239" s="95" t="s">
        <v>34</v>
      </c>
      <c r="J1239" s="96" t="s">
        <v>2043</v>
      </c>
      <c r="K1239" s="47"/>
      <c r="L1239" s="21"/>
    </row>
    <row r="1240" spans="1:28" ht="12.75" customHeight="1">
      <c r="A1240" s="148" t="s">
        <v>2037</v>
      </c>
      <c r="B1240" s="47" t="s">
        <v>235</v>
      </c>
      <c r="C1240" s="47"/>
      <c r="D1240" s="95">
        <v>0</v>
      </c>
      <c r="E1240" s="95" t="s">
        <v>34</v>
      </c>
      <c r="F1240" s="95" t="s">
        <v>44</v>
      </c>
      <c r="G1240" s="207" t="s">
        <v>2050</v>
      </c>
      <c r="H1240" s="95" t="s">
        <v>34</v>
      </c>
      <c r="I1240" s="95" t="s">
        <v>34</v>
      </c>
      <c r="J1240" s="96" t="s">
        <v>2043</v>
      </c>
      <c r="K1240" s="47"/>
      <c r="L1240" s="21"/>
    </row>
    <row r="1241" spans="1:28" ht="12.75" customHeight="1">
      <c r="A1241" s="148" t="s">
        <v>2037</v>
      </c>
      <c r="B1241" s="120" t="s">
        <v>374</v>
      </c>
      <c r="C1241" s="47"/>
      <c r="D1241" s="95">
        <v>0</v>
      </c>
      <c r="E1241" s="95" t="s">
        <v>34</v>
      </c>
      <c r="F1241" s="95" t="s">
        <v>44</v>
      </c>
      <c r="G1241" s="141" t="s">
        <v>1978</v>
      </c>
      <c r="H1241" s="95" t="s">
        <v>34</v>
      </c>
      <c r="I1241" s="95" t="s">
        <v>34</v>
      </c>
      <c r="J1241" s="96" t="s">
        <v>2043</v>
      </c>
      <c r="K1241" s="47"/>
      <c r="L1241" s="21"/>
    </row>
    <row r="1242" spans="1:28" ht="12.75" customHeight="1">
      <c r="A1242" s="148" t="s">
        <v>2037</v>
      </c>
      <c r="B1242" s="120" t="s">
        <v>149</v>
      </c>
      <c r="C1242" s="47"/>
      <c r="D1242" s="95">
        <v>0</v>
      </c>
      <c r="E1242" s="95" t="s">
        <v>34</v>
      </c>
      <c r="F1242" s="95" t="s">
        <v>44</v>
      </c>
      <c r="G1242" s="141" t="s">
        <v>1975</v>
      </c>
      <c r="H1242" s="95" t="s">
        <v>34</v>
      </c>
      <c r="I1242" s="95" t="s">
        <v>34</v>
      </c>
      <c r="J1242" s="96" t="s">
        <v>2043</v>
      </c>
      <c r="K1242" s="47"/>
      <c r="L1242" s="21"/>
    </row>
    <row r="1243" spans="1:28" ht="12.75" customHeight="1">
      <c r="A1243" s="148" t="s">
        <v>2037</v>
      </c>
      <c r="B1243" s="120" t="s">
        <v>814</v>
      </c>
      <c r="C1243" s="47"/>
      <c r="D1243" s="95">
        <v>0</v>
      </c>
      <c r="E1243" s="95" t="s">
        <v>34</v>
      </c>
      <c r="F1243" s="95" t="s">
        <v>44</v>
      </c>
      <c r="G1243" s="141" t="s">
        <v>2051</v>
      </c>
      <c r="H1243" s="95" t="s">
        <v>34</v>
      </c>
      <c r="I1243" s="95" t="s">
        <v>34</v>
      </c>
      <c r="J1243" s="96" t="s">
        <v>2043</v>
      </c>
      <c r="K1243" s="47"/>
      <c r="L1243" s="21"/>
    </row>
    <row r="1244" spans="1:28" ht="12.75" customHeight="1">
      <c r="A1244" s="148" t="s">
        <v>2037</v>
      </c>
      <c r="B1244" s="120" t="s">
        <v>817</v>
      </c>
      <c r="C1244" s="47"/>
      <c r="D1244" s="95">
        <v>0</v>
      </c>
      <c r="E1244" s="95" t="s">
        <v>34</v>
      </c>
      <c r="F1244" s="95" t="s">
        <v>44</v>
      </c>
      <c r="G1244" s="141" t="s">
        <v>2048</v>
      </c>
      <c r="H1244" s="95" t="s">
        <v>34</v>
      </c>
      <c r="I1244" s="95" t="s">
        <v>34</v>
      </c>
      <c r="J1244" s="96" t="s">
        <v>2043</v>
      </c>
      <c r="K1244" s="47"/>
      <c r="L1244" s="21"/>
    </row>
    <row r="1245" spans="1:28" ht="12.75" customHeight="1">
      <c r="A1245" s="148" t="s">
        <v>2037</v>
      </c>
      <c r="B1245" s="120" t="s">
        <v>818</v>
      </c>
      <c r="C1245" s="47"/>
      <c r="D1245" s="95">
        <v>0</v>
      </c>
      <c r="E1245" s="95" t="s">
        <v>34</v>
      </c>
      <c r="F1245" s="95" t="s">
        <v>44</v>
      </c>
      <c r="G1245" s="141" t="s">
        <v>2052</v>
      </c>
      <c r="H1245" s="95" t="s">
        <v>34</v>
      </c>
      <c r="I1245" s="95" t="s">
        <v>34</v>
      </c>
      <c r="J1245" s="96" t="s">
        <v>2043</v>
      </c>
      <c r="K1245" s="47"/>
      <c r="L1245" s="21"/>
    </row>
    <row r="1246" spans="1:28" ht="12.75" customHeight="1">
      <c r="A1246" s="148" t="s">
        <v>2037</v>
      </c>
      <c r="B1246" s="120" t="s">
        <v>821</v>
      </c>
      <c r="C1246" s="47"/>
      <c r="D1246" s="95">
        <v>0</v>
      </c>
      <c r="E1246" s="95" t="s">
        <v>34</v>
      </c>
      <c r="F1246" s="95" t="s">
        <v>44</v>
      </c>
      <c r="G1246" s="141" t="s">
        <v>1924</v>
      </c>
      <c r="H1246" s="95" t="s">
        <v>34</v>
      </c>
      <c r="I1246" s="95" t="s">
        <v>34</v>
      </c>
      <c r="J1246" s="96" t="s">
        <v>2043</v>
      </c>
      <c r="K1246" s="47"/>
      <c r="L1246" s="21"/>
    </row>
    <row r="1247" spans="1:28" ht="12.75" customHeight="1">
      <c r="A1247" s="228" t="s">
        <v>2037</v>
      </c>
      <c r="B1247" s="199" t="s">
        <v>825</v>
      </c>
      <c r="C1247" s="47"/>
      <c r="D1247" s="95">
        <v>0</v>
      </c>
      <c r="E1247" s="95" t="s">
        <v>34</v>
      </c>
      <c r="F1247" s="95" t="s">
        <v>44</v>
      </c>
      <c r="G1247" s="141" t="s">
        <v>2053</v>
      </c>
      <c r="H1247" s="95" t="s">
        <v>34</v>
      </c>
      <c r="I1247" s="95" t="s">
        <v>34</v>
      </c>
      <c r="J1247" s="96" t="s">
        <v>2043</v>
      </c>
      <c r="K1247" s="47"/>
      <c r="L1247" s="21"/>
    </row>
    <row r="1248" spans="1:28" ht="12.75" customHeight="1">
      <c r="A1248" s="187" t="s">
        <v>1944</v>
      </c>
      <c r="B1248" s="133" t="s">
        <v>771</v>
      </c>
      <c r="C1248" s="103"/>
      <c r="D1248" s="105">
        <v>0</v>
      </c>
      <c r="E1248" s="105" t="s">
        <v>33</v>
      </c>
      <c r="F1248" s="105" t="s">
        <v>33</v>
      </c>
      <c r="G1248" s="103"/>
      <c r="H1248" s="105" t="s">
        <v>44</v>
      </c>
      <c r="I1248" s="105" t="s">
        <v>44</v>
      </c>
      <c r="J1248" s="106" t="s">
        <v>1945</v>
      </c>
      <c r="K1248" s="103"/>
      <c r="L1248" s="23"/>
      <c r="M1248" s="23"/>
      <c r="N1248" s="23"/>
      <c r="O1248" s="23"/>
      <c r="P1248" s="23"/>
      <c r="Q1248" s="23"/>
      <c r="R1248" s="23"/>
      <c r="S1248" s="23"/>
      <c r="T1248" s="23"/>
      <c r="U1248" s="23"/>
      <c r="V1248" s="23"/>
      <c r="W1248" s="23"/>
      <c r="X1248" s="23"/>
      <c r="Y1248" s="23"/>
      <c r="Z1248" s="23"/>
      <c r="AA1248" s="23"/>
      <c r="AB1248" s="23"/>
    </row>
    <row r="1249" spans="1:28" ht="12.75" customHeight="1">
      <c r="A1249" s="231" t="s">
        <v>1944</v>
      </c>
      <c r="B1249" s="120" t="s">
        <v>780</v>
      </c>
      <c r="C1249" s="120"/>
      <c r="D1249" s="116">
        <v>0</v>
      </c>
      <c r="E1249" s="116" t="s">
        <v>33</v>
      </c>
      <c r="F1249" s="116" t="s">
        <v>33</v>
      </c>
      <c r="G1249" s="120"/>
      <c r="H1249" s="116" t="s">
        <v>44</v>
      </c>
      <c r="I1249" s="116" t="s">
        <v>44</v>
      </c>
      <c r="J1249" s="123" t="s">
        <v>1945</v>
      </c>
      <c r="K1249" s="120"/>
      <c r="L1249" s="17"/>
      <c r="M1249" s="17"/>
      <c r="N1249" s="17"/>
      <c r="O1249" s="17"/>
      <c r="P1249" s="17"/>
      <c r="Q1249" s="17"/>
      <c r="R1249" s="17"/>
      <c r="S1249" s="17"/>
      <c r="T1249" s="17"/>
      <c r="U1249" s="17"/>
      <c r="V1249" s="17"/>
      <c r="W1249" s="17"/>
      <c r="X1249" s="17"/>
      <c r="Y1249" s="17"/>
      <c r="Z1249" s="17"/>
      <c r="AA1249" s="17"/>
      <c r="AB1249" s="17"/>
    </row>
    <row r="1250" spans="1:28" ht="12.75" customHeight="1">
      <c r="A1250" s="187" t="s">
        <v>1944</v>
      </c>
      <c r="B1250" s="120" t="s">
        <v>2315</v>
      </c>
      <c r="C1250" s="47"/>
      <c r="D1250" s="95">
        <v>0</v>
      </c>
      <c r="E1250" s="95" t="s">
        <v>33</v>
      </c>
      <c r="F1250" s="95" t="s">
        <v>33</v>
      </c>
      <c r="G1250" s="96" t="s">
        <v>1946</v>
      </c>
      <c r="H1250" s="95" t="s">
        <v>44</v>
      </c>
      <c r="I1250" s="95" t="s">
        <v>44</v>
      </c>
      <c r="J1250" s="96" t="s">
        <v>1945</v>
      </c>
      <c r="K1250" s="47"/>
    </row>
    <row r="1251" spans="1:28" ht="12.75" customHeight="1">
      <c r="A1251" s="187" t="s">
        <v>1944</v>
      </c>
      <c r="B1251" s="120" t="s">
        <v>788</v>
      </c>
      <c r="C1251" s="47"/>
      <c r="D1251" s="95">
        <v>0</v>
      </c>
      <c r="E1251" s="95" t="s">
        <v>33</v>
      </c>
      <c r="F1251" s="95" t="s">
        <v>33</v>
      </c>
      <c r="G1251" s="47"/>
      <c r="H1251" s="95" t="s">
        <v>44</v>
      </c>
      <c r="I1251" s="95" t="s">
        <v>44</v>
      </c>
      <c r="J1251" s="96" t="s">
        <v>1945</v>
      </c>
      <c r="K1251" s="47"/>
    </row>
    <row r="1252" spans="1:28" ht="12.75" customHeight="1">
      <c r="A1252" s="187" t="s">
        <v>1944</v>
      </c>
      <c r="B1252" s="120" t="s">
        <v>793</v>
      </c>
      <c r="C1252" s="47"/>
      <c r="D1252" s="95">
        <v>0</v>
      </c>
      <c r="E1252" s="95" t="s">
        <v>33</v>
      </c>
      <c r="F1252" s="95" t="s">
        <v>33</v>
      </c>
      <c r="G1252" s="47"/>
      <c r="H1252" s="95" t="s">
        <v>44</v>
      </c>
      <c r="I1252" s="95" t="s">
        <v>44</v>
      </c>
      <c r="J1252" s="96" t="s">
        <v>1945</v>
      </c>
      <c r="K1252" s="47"/>
    </row>
    <row r="1253" spans="1:28" ht="12.75" customHeight="1">
      <c r="A1253" s="187" t="s">
        <v>1944</v>
      </c>
      <c r="B1253" s="120" t="s">
        <v>796</v>
      </c>
      <c r="C1253" s="47"/>
      <c r="D1253" s="95">
        <v>0</v>
      </c>
      <c r="E1253" s="95" t="s">
        <v>33</v>
      </c>
      <c r="F1253" s="95" t="s">
        <v>33</v>
      </c>
      <c r="G1253" s="47"/>
      <c r="H1253" s="95" t="s">
        <v>44</v>
      </c>
      <c r="I1253" s="95" t="s">
        <v>44</v>
      </c>
      <c r="J1253" s="96" t="s">
        <v>1945</v>
      </c>
      <c r="K1253" s="47"/>
    </row>
    <row r="1254" spans="1:28" ht="12.75" customHeight="1">
      <c r="A1254" s="187" t="s">
        <v>1944</v>
      </c>
      <c r="B1254" s="120" t="s">
        <v>446</v>
      </c>
      <c r="C1254" s="47"/>
      <c r="D1254" s="95">
        <v>0</v>
      </c>
      <c r="E1254" s="95" t="s">
        <v>34</v>
      </c>
      <c r="F1254" s="95" t="s">
        <v>34</v>
      </c>
      <c r="G1254" s="96" t="s">
        <v>1947</v>
      </c>
      <c r="H1254" s="95" t="s">
        <v>44</v>
      </c>
      <c r="I1254" s="95" t="s">
        <v>44</v>
      </c>
      <c r="J1254" s="96" t="s">
        <v>1945</v>
      </c>
      <c r="K1254" s="47"/>
    </row>
    <row r="1255" spans="1:28" ht="12.75" customHeight="1">
      <c r="A1255" s="187" t="s">
        <v>1944</v>
      </c>
      <c r="B1255" s="120" t="s">
        <v>162</v>
      </c>
      <c r="C1255" s="47"/>
      <c r="D1255" s="95">
        <v>0</v>
      </c>
      <c r="E1255" s="95" t="s">
        <v>33</v>
      </c>
      <c r="F1255" s="95" t="s">
        <v>33</v>
      </c>
      <c r="G1255" s="47"/>
      <c r="H1255" s="95" t="s">
        <v>44</v>
      </c>
      <c r="I1255" s="95" t="s">
        <v>44</v>
      </c>
      <c r="J1255" s="96" t="s">
        <v>1945</v>
      </c>
      <c r="K1255" s="47"/>
    </row>
    <row r="1256" spans="1:28" ht="12.75" customHeight="1">
      <c r="A1256" s="187" t="s">
        <v>1944</v>
      </c>
      <c r="B1256" s="47" t="s">
        <v>235</v>
      </c>
      <c r="C1256" s="47"/>
      <c r="D1256" s="95">
        <v>0</v>
      </c>
      <c r="E1256" s="95" t="s">
        <v>44</v>
      </c>
      <c r="F1256" s="95" t="s">
        <v>44</v>
      </c>
      <c r="G1256" s="47" t="s">
        <v>1948</v>
      </c>
      <c r="H1256" s="95" t="s">
        <v>44</v>
      </c>
      <c r="I1256" s="95" t="s">
        <v>44</v>
      </c>
      <c r="J1256" s="96" t="s">
        <v>1945</v>
      </c>
      <c r="K1256" s="47" t="s">
        <v>1949</v>
      </c>
    </row>
    <row r="1257" spans="1:28" ht="12.75" customHeight="1">
      <c r="A1257" s="187" t="s">
        <v>1944</v>
      </c>
      <c r="B1257" s="47" t="s">
        <v>374</v>
      </c>
      <c r="C1257" s="47"/>
      <c r="D1257" s="95">
        <v>0</v>
      </c>
      <c r="E1257" s="95" t="s">
        <v>33</v>
      </c>
      <c r="F1257" s="95" t="s">
        <v>33</v>
      </c>
      <c r="G1257" s="47"/>
      <c r="H1257" s="95" t="s">
        <v>44</v>
      </c>
      <c r="I1257" s="95" t="s">
        <v>44</v>
      </c>
      <c r="J1257" s="96" t="s">
        <v>1945</v>
      </c>
      <c r="K1257" s="47"/>
    </row>
    <row r="1258" spans="1:28" ht="12.75" customHeight="1">
      <c r="A1258" s="187" t="s">
        <v>1944</v>
      </c>
      <c r="B1258" s="120" t="s">
        <v>149</v>
      </c>
      <c r="C1258" s="47"/>
      <c r="D1258" s="95">
        <v>0</v>
      </c>
      <c r="E1258" s="95" t="s">
        <v>33</v>
      </c>
      <c r="F1258" s="95" t="s">
        <v>33</v>
      </c>
      <c r="G1258" s="47"/>
      <c r="H1258" s="95" t="s">
        <v>44</v>
      </c>
      <c r="I1258" s="95" t="s">
        <v>44</v>
      </c>
      <c r="J1258" s="96" t="s">
        <v>1945</v>
      </c>
      <c r="K1258" s="47"/>
    </row>
    <row r="1259" spans="1:28" ht="12.75" customHeight="1">
      <c r="A1259" s="187" t="s">
        <v>1944</v>
      </c>
      <c r="B1259" s="120" t="s">
        <v>814</v>
      </c>
      <c r="C1259" s="47"/>
      <c r="D1259" s="95">
        <v>0</v>
      </c>
      <c r="E1259" s="95" t="s">
        <v>33</v>
      </c>
      <c r="F1259" s="95" t="s">
        <v>33</v>
      </c>
      <c r="G1259" s="47"/>
      <c r="H1259" s="95" t="s">
        <v>44</v>
      </c>
      <c r="I1259" s="95" t="s">
        <v>44</v>
      </c>
      <c r="J1259" s="96" t="s">
        <v>1945</v>
      </c>
      <c r="K1259" s="47"/>
    </row>
    <row r="1260" spans="1:28" ht="12.75" customHeight="1">
      <c r="A1260" s="187" t="s">
        <v>1944</v>
      </c>
      <c r="B1260" s="120" t="s">
        <v>817</v>
      </c>
      <c r="C1260" s="47"/>
      <c r="D1260" s="95">
        <v>0</v>
      </c>
      <c r="E1260" s="95" t="s">
        <v>33</v>
      </c>
      <c r="F1260" s="95" t="s">
        <v>33</v>
      </c>
      <c r="G1260" s="47"/>
      <c r="H1260" s="95" t="s">
        <v>44</v>
      </c>
      <c r="I1260" s="95" t="s">
        <v>44</v>
      </c>
      <c r="J1260" s="96" t="s">
        <v>1945</v>
      </c>
      <c r="K1260" s="47"/>
    </row>
    <row r="1261" spans="1:28" ht="12.75" customHeight="1">
      <c r="A1261" s="187" t="s">
        <v>1944</v>
      </c>
      <c r="B1261" s="120" t="s">
        <v>818</v>
      </c>
      <c r="C1261" s="47"/>
      <c r="D1261" s="95">
        <v>0</v>
      </c>
      <c r="E1261" s="95" t="s">
        <v>33</v>
      </c>
      <c r="F1261" s="95" t="s">
        <v>33</v>
      </c>
      <c r="G1261" s="47"/>
      <c r="H1261" s="95" t="s">
        <v>44</v>
      </c>
      <c r="I1261" s="95" t="s">
        <v>44</v>
      </c>
      <c r="J1261" s="96" t="s">
        <v>1945</v>
      </c>
      <c r="K1261" s="47"/>
    </row>
    <row r="1262" spans="1:28" ht="12.75" customHeight="1">
      <c r="A1262" s="187" t="s">
        <v>1944</v>
      </c>
      <c r="B1262" s="47" t="s">
        <v>821</v>
      </c>
      <c r="C1262" s="47"/>
      <c r="D1262" s="95">
        <v>0</v>
      </c>
      <c r="E1262" s="95" t="s">
        <v>33</v>
      </c>
      <c r="F1262" s="95" t="s">
        <v>33</v>
      </c>
      <c r="G1262" s="47"/>
      <c r="H1262" s="95" t="s">
        <v>44</v>
      </c>
      <c r="I1262" s="95" t="s">
        <v>44</v>
      </c>
      <c r="J1262" s="96" t="s">
        <v>1945</v>
      </c>
      <c r="K1262" s="47"/>
    </row>
    <row r="1263" spans="1:28" ht="12.75" customHeight="1">
      <c r="A1263" s="232" t="s">
        <v>1944</v>
      </c>
      <c r="B1263" s="127" t="s">
        <v>825</v>
      </c>
      <c r="C1263" s="108"/>
      <c r="D1263" s="95">
        <v>0</v>
      </c>
      <c r="E1263" s="110" t="s">
        <v>33</v>
      </c>
      <c r="F1263" s="95" t="s">
        <v>33</v>
      </c>
      <c r="G1263" s="108"/>
      <c r="H1263" s="110" t="s">
        <v>44</v>
      </c>
      <c r="I1263" s="110" t="s">
        <v>44</v>
      </c>
      <c r="J1263" s="102" t="s">
        <v>1945</v>
      </c>
      <c r="K1263" s="108"/>
      <c r="L1263" s="24"/>
      <c r="M1263" s="24"/>
      <c r="N1263" s="24"/>
      <c r="O1263" s="24"/>
      <c r="P1263" s="24"/>
      <c r="Q1263" s="24"/>
      <c r="R1263" s="24"/>
      <c r="S1263" s="24"/>
      <c r="T1263" s="24"/>
      <c r="U1263" s="24"/>
      <c r="V1263" s="24"/>
      <c r="W1263" s="24"/>
      <c r="X1263" s="24"/>
      <c r="Y1263" s="24"/>
      <c r="Z1263" s="24"/>
      <c r="AA1263" s="24"/>
      <c r="AB1263" s="24"/>
    </row>
    <row r="1264" spans="1:28" ht="12.75" customHeight="1">
      <c r="A1264" s="148" t="s">
        <v>1950</v>
      </c>
      <c r="B1264" s="133" t="s">
        <v>771</v>
      </c>
      <c r="C1264" s="103"/>
      <c r="D1264" s="105">
        <v>0</v>
      </c>
      <c r="E1264" s="105" t="s">
        <v>34</v>
      </c>
      <c r="F1264" s="105" t="s">
        <v>44</v>
      </c>
      <c r="G1264" s="106" t="s">
        <v>1951</v>
      </c>
      <c r="H1264" s="105" t="s">
        <v>34</v>
      </c>
      <c r="I1264" s="105" t="s">
        <v>34</v>
      </c>
      <c r="J1264" s="96" t="s">
        <v>1952</v>
      </c>
      <c r="K1264" s="47"/>
      <c r="L1264" s="23"/>
      <c r="M1264" s="23"/>
      <c r="N1264" s="23"/>
      <c r="O1264" s="23"/>
      <c r="P1264" s="23"/>
      <c r="Q1264" s="23"/>
      <c r="R1264" s="23"/>
      <c r="S1264" s="23"/>
      <c r="T1264" s="23"/>
      <c r="U1264" s="23"/>
      <c r="V1264" s="23"/>
      <c r="W1264" s="23"/>
      <c r="X1264" s="23"/>
      <c r="Y1264" s="23"/>
      <c r="Z1264" s="23"/>
      <c r="AA1264" s="23"/>
      <c r="AB1264" s="23"/>
    </row>
    <row r="1265" spans="1:28" ht="12.75" customHeight="1">
      <c r="A1265" s="148" t="s">
        <v>1950</v>
      </c>
      <c r="B1265" s="120" t="s">
        <v>780</v>
      </c>
      <c r="C1265" s="47"/>
      <c r="D1265" s="95">
        <v>0</v>
      </c>
      <c r="E1265" s="95" t="s">
        <v>34</v>
      </c>
      <c r="F1265" s="95" t="s">
        <v>44</v>
      </c>
      <c r="G1265" s="96" t="s">
        <v>1953</v>
      </c>
      <c r="H1265" s="95" t="s">
        <v>34</v>
      </c>
      <c r="I1265" s="95" t="s">
        <v>34</v>
      </c>
      <c r="J1265" s="96" t="s">
        <v>1952</v>
      </c>
      <c r="K1265" s="47"/>
    </row>
    <row r="1266" spans="1:28" ht="12.75" customHeight="1">
      <c r="A1266" s="148" t="s">
        <v>1950</v>
      </c>
      <c r="B1266" s="120" t="s">
        <v>2315</v>
      </c>
      <c r="C1266" s="47"/>
      <c r="D1266" s="95">
        <v>0</v>
      </c>
      <c r="E1266" s="95" t="s">
        <v>34</v>
      </c>
      <c r="F1266" s="95" t="s">
        <v>44</v>
      </c>
      <c r="G1266" s="96" t="s">
        <v>1954</v>
      </c>
      <c r="H1266" s="95" t="s">
        <v>34</v>
      </c>
      <c r="I1266" s="95" t="s">
        <v>34</v>
      </c>
      <c r="J1266" s="96" t="s">
        <v>1952</v>
      </c>
      <c r="K1266" s="47"/>
    </row>
    <row r="1267" spans="1:28" ht="12.75" customHeight="1">
      <c r="A1267" s="148" t="s">
        <v>1950</v>
      </c>
      <c r="B1267" s="120" t="s">
        <v>788</v>
      </c>
      <c r="C1267" s="47"/>
      <c r="D1267" s="95">
        <v>0</v>
      </c>
      <c r="E1267" s="95" t="s">
        <v>34</v>
      </c>
      <c r="F1267" s="95" t="s">
        <v>44</v>
      </c>
      <c r="G1267" s="96" t="s">
        <v>1955</v>
      </c>
      <c r="H1267" s="95" t="s">
        <v>34</v>
      </c>
      <c r="I1267" s="95" t="s">
        <v>34</v>
      </c>
      <c r="J1267" s="96" t="s">
        <v>1952</v>
      </c>
      <c r="K1267" s="47"/>
    </row>
    <row r="1268" spans="1:28" ht="12.75" customHeight="1">
      <c r="A1268" s="148" t="s">
        <v>1950</v>
      </c>
      <c r="B1268" s="120" t="s">
        <v>793</v>
      </c>
      <c r="C1268" s="47"/>
      <c r="D1268" s="95">
        <v>0</v>
      </c>
      <c r="E1268" s="95" t="s">
        <v>34</v>
      </c>
      <c r="F1268" s="95" t="s">
        <v>44</v>
      </c>
      <c r="G1268" s="47" t="s">
        <v>1956</v>
      </c>
      <c r="H1268" s="95" t="s">
        <v>34</v>
      </c>
      <c r="I1268" s="95" t="s">
        <v>34</v>
      </c>
      <c r="J1268" s="96" t="s">
        <v>1952</v>
      </c>
      <c r="K1268" s="47"/>
    </row>
    <row r="1269" spans="1:28" ht="12.75" customHeight="1">
      <c r="A1269" s="148" t="s">
        <v>1950</v>
      </c>
      <c r="B1269" s="120" t="s">
        <v>796</v>
      </c>
      <c r="C1269" s="47"/>
      <c r="D1269" s="95">
        <v>0</v>
      </c>
      <c r="E1269" s="95" t="s">
        <v>33</v>
      </c>
      <c r="F1269" s="95" t="s">
        <v>33</v>
      </c>
      <c r="G1269" s="47"/>
      <c r="H1269" s="95" t="s">
        <v>34</v>
      </c>
      <c r="I1269" s="95" t="s">
        <v>34</v>
      </c>
      <c r="J1269" s="96" t="s">
        <v>1952</v>
      </c>
      <c r="K1269" s="47"/>
    </row>
    <row r="1270" spans="1:28" ht="12.75" customHeight="1">
      <c r="A1270" s="148" t="s">
        <v>1950</v>
      </c>
      <c r="B1270" s="120" t="s">
        <v>446</v>
      </c>
      <c r="C1270" s="47"/>
      <c r="D1270" s="95">
        <v>0</v>
      </c>
      <c r="E1270" s="95" t="s">
        <v>34</v>
      </c>
      <c r="F1270" s="95" t="s">
        <v>44</v>
      </c>
      <c r="G1270" s="47" t="s">
        <v>1957</v>
      </c>
      <c r="H1270" s="95" t="s">
        <v>34</v>
      </c>
      <c r="I1270" s="95" t="s">
        <v>34</v>
      </c>
      <c r="J1270" s="96" t="s">
        <v>1952</v>
      </c>
      <c r="K1270" s="47"/>
    </row>
    <row r="1271" spans="1:28" ht="12.75" customHeight="1">
      <c r="A1271" s="148" t="s">
        <v>1950</v>
      </c>
      <c r="B1271" s="120" t="s">
        <v>162</v>
      </c>
      <c r="C1271" s="47"/>
      <c r="D1271" s="95">
        <v>0</v>
      </c>
      <c r="E1271" s="95" t="s">
        <v>34</v>
      </c>
      <c r="F1271" s="95" t="s">
        <v>44</v>
      </c>
      <c r="G1271" s="96" t="s">
        <v>1068</v>
      </c>
      <c r="H1271" s="95" t="s">
        <v>34</v>
      </c>
      <c r="I1271" s="95" t="s">
        <v>34</v>
      </c>
      <c r="J1271" s="96" t="s">
        <v>1952</v>
      </c>
      <c r="K1271" s="47"/>
    </row>
    <row r="1272" spans="1:28" ht="12.75" customHeight="1">
      <c r="A1272" s="148" t="s">
        <v>1950</v>
      </c>
      <c r="B1272" s="47" t="s">
        <v>235</v>
      </c>
      <c r="C1272" s="47"/>
      <c r="D1272" s="95">
        <v>0</v>
      </c>
      <c r="E1272" s="95" t="s">
        <v>34</v>
      </c>
      <c r="F1272" s="95" t="s">
        <v>44</v>
      </c>
      <c r="G1272" s="96" t="s">
        <v>1958</v>
      </c>
      <c r="H1272" s="95" t="s">
        <v>34</v>
      </c>
      <c r="I1272" s="95" t="s">
        <v>34</v>
      </c>
      <c r="J1272" s="96" t="s">
        <v>1952</v>
      </c>
      <c r="K1272" s="47"/>
    </row>
    <row r="1273" spans="1:28" ht="12.75" customHeight="1">
      <c r="A1273" s="148" t="s">
        <v>1950</v>
      </c>
      <c r="B1273" s="47" t="s">
        <v>374</v>
      </c>
      <c r="C1273" s="47"/>
      <c r="D1273" s="95">
        <v>0</v>
      </c>
      <c r="E1273" s="95" t="s">
        <v>34</v>
      </c>
      <c r="F1273" s="95" t="s">
        <v>44</v>
      </c>
      <c r="G1273" s="96" t="s">
        <v>1959</v>
      </c>
      <c r="H1273" s="95" t="s">
        <v>34</v>
      </c>
      <c r="I1273" s="95" t="s">
        <v>34</v>
      </c>
      <c r="J1273" s="96" t="s">
        <v>1952</v>
      </c>
      <c r="K1273" s="47"/>
    </row>
    <row r="1274" spans="1:28" ht="12.75" customHeight="1">
      <c r="A1274" s="148" t="s">
        <v>1950</v>
      </c>
      <c r="B1274" s="120" t="s">
        <v>149</v>
      </c>
      <c r="C1274" s="47"/>
      <c r="D1274" s="95">
        <v>0</v>
      </c>
      <c r="E1274" s="95" t="s">
        <v>34</v>
      </c>
      <c r="F1274" s="95" t="s">
        <v>44</v>
      </c>
      <c r="G1274" s="47" t="s">
        <v>1960</v>
      </c>
      <c r="H1274" s="95" t="s">
        <v>34</v>
      </c>
      <c r="I1274" s="95" t="s">
        <v>34</v>
      </c>
      <c r="J1274" s="96" t="s">
        <v>1952</v>
      </c>
      <c r="K1274" s="47"/>
    </row>
    <row r="1275" spans="1:28" ht="12.75" customHeight="1">
      <c r="A1275" s="148" t="s">
        <v>1950</v>
      </c>
      <c r="B1275" s="120" t="s">
        <v>814</v>
      </c>
      <c r="C1275" s="47"/>
      <c r="D1275" s="95">
        <v>0</v>
      </c>
      <c r="E1275" s="95" t="s">
        <v>34</v>
      </c>
      <c r="F1275" s="95" t="s">
        <v>44</v>
      </c>
      <c r="G1275" s="96" t="s">
        <v>1961</v>
      </c>
      <c r="H1275" s="95" t="s">
        <v>34</v>
      </c>
      <c r="I1275" s="95" t="s">
        <v>34</v>
      </c>
      <c r="J1275" s="96" t="s">
        <v>1952</v>
      </c>
      <c r="K1275" s="47"/>
    </row>
    <row r="1276" spans="1:28" ht="12.75" customHeight="1">
      <c r="A1276" s="148" t="s">
        <v>1950</v>
      </c>
      <c r="B1276" s="120" t="s">
        <v>817</v>
      </c>
      <c r="C1276" s="47"/>
      <c r="D1276" s="95">
        <v>0</v>
      </c>
      <c r="E1276" s="95" t="s">
        <v>33</v>
      </c>
      <c r="F1276" s="95" t="s">
        <v>33</v>
      </c>
      <c r="G1276" s="47"/>
      <c r="H1276" s="95" t="s">
        <v>34</v>
      </c>
      <c r="I1276" s="95" t="s">
        <v>34</v>
      </c>
      <c r="J1276" s="96" t="s">
        <v>1952</v>
      </c>
      <c r="K1276" s="47"/>
    </row>
    <row r="1277" spans="1:28" ht="12.75" customHeight="1">
      <c r="A1277" s="148" t="s">
        <v>1950</v>
      </c>
      <c r="B1277" s="120" t="s">
        <v>818</v>
      </c>
      <c r="C1277" s="47"/>
      <c r="D1277" s="95">
        <v>0</v>
      </c>
      <c r="E1277" s="95" t="s">
        <v>34</v>
      </c>
      <c r="F1277" s="95" t="s">
        <v>44</v>
      </c>
      <c r="G1277" s="96" t="s">
        <v>1962</v>
      </c>
      <c r="H1277" s="95" t="s">
        <v>34</v>
      </c>
      <c r="I1277" s="95" t="s">
        <v>34</v>
      </c>
      <c r="J1277" s="96" t="s">
        <v>1952</v>
      </c>
      <c r="K1277" s="47"/>
    </row>
    <row r="1278" spans="1:28" ht="12.75" customHeight="1">
      <c r="A1278" s="148" t="s">
        <v>1950</v>
      </c>
      <c r="B1278" s="47" t="s">
        <v>821</v>
      </c>
      <c r="C1278" s="47"/>
      <c r="D1278" s="95">
        <v>0</v>
      </c>
      <c r="E1278" s="95" t="s">
        <v>34</v>
      </c>
      <c r="F1278" s="95" t="s">
        <v>44</v>
      </c>
      <c r="G1278" s="96" t="s">
        <v>1963</v>
      </c>
      <c r="H1278" s="95" t="s">
        <v>34</v>
      </c>
      <c r="I1278" s="95" t="s">
        <v>34</v>
      </c>
      <c r="J1278" s="96" t="s">
        <v>1952</v>
      </c>
      <c r="K1278" s="47"/>
    </row>
    <row r="1279" spans="1:28" ht="12.75" customHeight="1">
      <c r="A1279" s="228" t="s">
        <v>1950</v>
      </c>
      <c r="B1279" s="127" t="s">
        <v>825</v>
      </c>
      <c r="C1279" s="47"/>
      <c r="D1279" s="110">
        <v>0</v>
      </c>
      <c r="E1279" s="95" t="s">
        <v>34</v>
      </c>
      <c r="F1279" s="95" t="s">
        <v>44</v>
      </c>
      <c r="G1279" s="96" t="s">
        <v>1725</v>
      </c>
      <c r="H1279" s="95" t="s">
        <v>34</v>
      </c>
      <c r="I1279" s="95" t="s">
        <v>34</v>
      </c>
      <c r="J1279" s="96" t="s">
        <v>1952</v>
      </c>
      <c r="K1279" s="47"/>
    </row>
    <row r="1280" spans="1:28" ht="12.75" customHeight="1">
      <c r="A1280" s="226" t="s">
        <v>2033</v>
      </c>
      <c r="B1280" s="133" t="s">
        <v>771</v>
      </c>
      <c r="C1280" s="103"/>
      <c r="D1280" s="95">
        <v>0</v>
      </c>
      <c r="E1280" s="105" t="s">
        <v>33</v>
      </c>
      <c r="F1280" s="105" t="s">
        <v>33</v>
      </c>
      <c r="G1280" s="103"/>
      <c r="H1280" s="105" t="s">
        <v>34</v>
      </c>
      <c r="I1280" s="105" t="s">
        <v>34</v>
      </c>
      <c r="J1280" s="106" t="s">
        <v>1952</v>
      </c>
      <c r="K1280" s="103"/>
      <c r="L1280" s="23"/>
      <c r="M1280" s="23"/>
      <c r="N1280" s="23"/>
      <c r="O1280" s="23"/>
      <c r="P1280" s="23"/>
      <c r="Q1280" s="23"/>
      <c r="R1280" s="23"/>
      <c r="S1280" s="23"/>
      <c r="T1280" s="23"/>
      <c r="U1280" s="23"/>
      <c r="V1280" s="23"/>
      <c r="W1280" s="23"/>
      <c r="X1280" s="23"/>
      <c r="Y1280" s="23"/>
      <c r="Z1280" s="23"/>
      <c r="AA1280" s="23"/>
      <c r="AB1280" s="23"/>
    </row>
    <row r="1281" spans="1:28" ht="12.75" customHeight="1">
      <c r="A1281" s="148" t="s">
        <v>2033</v>
      </c>
      <c r="B1281" s="120" t="s">
        <v>780</v>
      </c>
      <c r="C1281" s="120"/>
      <c r="D1281" s="116">
        <v>0</v>
      </c>
      <c r="E1281" s="116" t="s">
        <v>33</v>
      </c>
      <c r="F1281" s="116" t="s">
        <v>33</v>
      </c>
      <c r="G1281" s="120"/>
      <c r="H1281" s="116" t="s">
        <v>34</v>
      </c>
      <c r="I1281" s="116" t="s">
        <v>34</v>
      </c>
      <c r="J1281" s="123" t="s">
        <v>1952</v>
      </c>
      <c r="K1281" s="120"/>
      <c r="L1281" s="17"/>
      <c r="M1281" s="17"/>
      <c r="N1281" s="17"/>
      <c r="O1281" s="17"/>
      <c r="P1281" s="17"/>
      <c r="Q1281" s="17"/>
      <c r="R1281" s="17"/>
      <c r="S1281" s="17"/>
      <c r="T1281" s="17"/>
      <c r="U1281" s="17"/>
      <c r="V1281" s="17"/>
      <c r="W1281" s="17"/>
      <c r="X1281" s="17"/>
      <c r="Y1281" s="17"/>
      <c r="Z1281" s="17"/>
      <c r="AA1281" s="17"/>
      <c r="AB1281" s="17"/>
    </row>
    <row r="1282" spans="1:28" ht="12.75" customHeight="1">
      <c r="A1282" s="148" t="s">
        <v>2033</v>
      </c>
      <c r="B1282" s="120" t="s">
        <v>2315</v>
      </c>
      <c r="C1282" s="47"/>
      <c r="D1282" s="95">
        <v>0</v>
      </c>
      <c r="E1282" s="95" t="s">
        <v>34</v>
      </c>
      <c r="F1282" s="95" t="s">
        <v>34</v>
      </c>
      <c r="G1282" s="96" t="s">
        <v>1096</v>
      </c>
      <c r="H1282" s="95" t="s">
        <v>34</v>
      </c>
      <c r="I1282" s="95" t="s">
        <v>34</v>
      </c>
      <c r="J1282" s="96" t="s">
        <v>1952</v>
      </c>
      <c r="K1282" s="47"/>
    </row>
    <row r="1283" spans="1:28" ht="12.75" customHeight="1">
      <c r="A1283" s="148" t="s">
        <v>2033</v>
      </c>
      <c r="B1283" s="120" t="s">
        <v>788</v>
      </c>
      <c r="C1283" s="47"/>
      <c r="D1283" s="95">
        <v>0</v>
      </c>
      <c r="E1283" s="95" t="s">
        <v>34</v>
      </c>
      <c r="F1283" s="95" t="s">
        <v>34</v>
      </c>
      <c r="G1283" s="96" t="s">
        <v>1964</v>
      </c>
      <c r="H1283" s="95" t="s">
        <v>34</v>
      </c>
      <c r="I1283" s="95" t="s">
        <v>34</v>
      </c>
      <c r="J1283" s="96" t="s">
        <v>1952</v>
      </c>
      <c r="K1283" s="47"/>
    </row>
    <row r="1284" spans="1:28" ht="12.75" customHeight="1">
      <c r="A1284" s="148" t="s">
        <v>2033</v>
      </c>
      <c r="B1284" s="120" t="s">
        <v>793</v>
      </c>
      <c r="C1284" s="47"/>
      <c r="D1284" s="95">
        <v>0</v>
      </c>
      <c r="E1284" s="95" t="s">
        <v>33</v>
      </c>
      <c r="F1284" s="95" t="s">
        <v>33</v>
      </c>
      <c r="G1284" s="47"/>
      <c r="H1284" s="95" t="s">
        <v>34</v>
      </c>
      <c r="I1284" s="95" t="s">
        <v>34</v>
      </c>
      <c r="J1284" s="96" t="s">
        <v>1952</v>
      </c>
      <c r="K1284" s="47"/>
    </row>
    <row r="1285" spans="1:28" ht="12.75" customHeight="1">
      <c r="A1285" s="148" t="s">
        <v>2033</v>
      </c>
      <c r="B1285" s="120" t="s">
        <v>796</v>
      </c>
      <c r="C1285" s="47"/>
      <c r="D1285" s="95">
        <v>0</v>
      </c>
      <c r="E1285" s="95" t="s">
        <v>33</v>
      </c>
      <c r="F1285" s="95" t="s">
        <v>33</v>
      </c>
      <c r="G1285" s="47"/>
      <c r="H1285" s="95" t="s">
        <v>34</v>
      </c>
      <c r="I1285" s="95" t="s">
        <v>34</v>
      </c>
      <c r="J1285" s="96" t="s">
        <v>1952</v>
      </c>
      <c r="K1285" s="47"/>
    </row>
    <row r="1286" spans="1:28" ht="12.75" customHeight="1">
      <c r="A1286" s="148" t="s">
        <v>2033</v>
      </c>
      <c r="B1286" s="120" t="s">
        <v>446</v>
      </c>
      <c r="C1286" s="47"/>
      <c r="D1286" s="95">
        <v>0</v>
      </c>
      <c r="E1286" s="95" t="s">
        <v>33</v>
      </c>
      <c r="F1286" s="95" t="s">
        <v>33</v>
      </c>
      <c r="G1286" s="47"/>
      <c r="H1286" s="95" t="s">
        <v>34</v>
      </c>
      <c r="I1286" s="95" t="s">
        <v>34</v>
      </c>
      <c r="J1286" s="96" t="s">
        <v>1952</v>
      </c>
      <c r="K1286" s="47"/>
    </row>
    <row r="1287" spans="1:28" ht="12.75" customHeight="1">
      <c r="A1287" s="148" t="s">
        <v>2033</v>
      </c>
      <c r="B1287" s="120" t="s">
        <v>162</v>
      </c>
      <c r="C1287" s="47"/>
      <c r="D1287" s="95">
        <v>0</v>
      </c>
      <c r="E1287" s="95" t="s">
        <v>34</v>
      </c>
      <c r="F1287" s="95" t="s">
        <v>34</v>
      </c>
      <c r="G1287" s="96" t="s">
        <v>1965</v>
      </c>
      <c r="H1287" s="95" t="s">
        <v>34</v>
      </c>
      <c r="I1287" s="95" t="s">
        <v>34</v>
      </c>
      <c r="J1287" s="96" t="s">
        <v>1952</v>
      </c>
      <c r="K1287" s="47"/>
    </row>
    <row r="1288" spans="1:28" ht="12.75" customHeight="1">
      <c r="A1288" s="148" t="s">
        <v>2033</v>
      </c>
      <c r="B1288" s="47" t="s">
        <v>235</v>
      </c>
      <c r="C1288" s="47"/>
      <c r="D1288" s="95">
        <v>0</v>
      </c>
      <c r="E1288" s="95" t="s">
        <v>34</v>
      </c>
      <c r="F1288" s="95" t="s">
        <v>34</v>
      </c>
      <c r="G1288" s="96" t="s">
        <v>1966</v>
      </c>
      <c r="H1288" s="95" t="s">
        <v>34</v>
      </c>
      <c r="I1288" s="95" t="s">
        <v>34</v>
      </c>
      <c r="J1288" s="96" t="s">
        <v>1952</v>
      </c>
      <c r="K1288" s="47"/>
    </row>
    <row r="1289" spans="1:28" ht="12.75" customHeight="1">
      <c r="A1289" s="148" t="s">
        <v>2033</v>
      </c>
      <c r="B1289" s="120" t="s">
        <v>374</v>
      </c>
      <c r="C1289" s="47"/>
      <c r="D1289" s="95">
        <v>0</v>
      </c>
      <c r="E1289" s="95" t="s">
        <v>34</v>
      </c>
      <c r="F1289" s="95" t="s">
        <v>34</v>
      </c>
      <c r="G1289" s="96" t="s">
        <v>1967</v>
      </c>
      <c r="H1289" s="95" t="s">
        <v>34</v>
      </c>
      <c r="I1289" s="95" t="s">
        <v>34</v>
      </c>
      <c r="J1289" s="96" t="s">
        <v>1952</v>
      </c>
      <c r="K1289" s="47"/>
    </row>
    <row r="1290" spans="1:28" ht="12.75" customHeight="1">
      <c r="A1290" s="148" t="s">
        <v>2033</v>
      </c>
      <c r="B1290" s="120" t="s">
        <v>149</v>
      </c>
      <c r="C1290" s="47"/>
      <c r="D1290" s="95">
        <v>0</v>
      </c>
      <c r="E1290" s="95" t="s">
        <v>34</v>
      </c>
      <c r="F1290" s="95" t="s">
        <v>34</v>
      </c>
      <c r="G1290" s="47" t="s">
        <v>1968</v>
      </c>
      <c r="H1290" s="95" t="s">
        <v>34</v>
      </c>
      <c r="I1290" s="95" t="s">
        <v>34</v>
      </c>
      <c r="J1290" s="96" t="s">
        <v>1952</v>
      </c>
      <c r="K1290" s="47"/>
    </row>
    <row r="1291" spans="1:28" ht="12.75" customHeight="1">
      <c r="A1291" s="148" t="s">
        <v>2033</v>
      </c>
      <c r="B1291" s="120" t="s">
        <v>814</v>
      </c>
      <c r="C1291" s="47"/>
      <c r="D1291" s="95">
        <v>0</v>
      </c>
      <c r="E1291" s="95" t="s">
        <v>34</v>
      </c>
      <c r="F1291" s="95" t="s">
        <v>44</v>
      </c>
      <c r="G1291" s="96" t="s">
        <v>1969</v>
      </c>
      <c r="H1291" s="95" t="s">
        <v>34</v>
      </c>
      <c r="I1291" s="95" t="s">
        <v>34</v>
      </c>
      <c r="J1291" s="96" t="s">
        <v>1952</v>
      </c>
      <c r="K1291" s="47"/>
    </row>
    <row r="1292" spans="1:28" ht="12.75" customHeight="1">
      <c r="A1292" s="148" t="s">
        <v>2033</v>
      </c>
      <c r="B1292" s="120" t="s">
        <v>817</v>
      </c>
      <c r="C1292" s="47"/>
      <c r="D1292" s="95">
        <v>0</v>
      </c>
      <c r="E1292" s="95" t="s">
        <v>33</v>
      </c>
      <c r="F1292" s="95" t="s">
        <v>33</v>
      </c>
      <c r="G1292" s="47"/>
      <c r="H1292" s="95" t="s">
        <v>34</v>
      </c>
      <c r="I1292" s="95" t="s">
        <v>34</v>
      </c>
      <c r="J1292" s="96" t="s">
        <v>1952</v>
      </c>
      <c r="K1292" s="47"/>
    </row>
    <row r="1293" spans="1:28" ht="12.75" customHeight="1">
      <c r="A1293" s="148" t="s">
        <v>2033</v>
      </c>
      <c r="B1293" s="120" t="s">
        <v>818</v>
      </c>
      <c r="C1293" s="47"/>
      <c r="D1293" s="95">
        <v>0</v>
      </c>
      <c r="E1293" s="95" t="s">
        <v>34</v>
      </c>
      <c r="F1293" s="95" t="s">
        <v>34</v>
      </c>
      <c r="G1293" s="47" t="s">
        <v>1970</v>
      </c>
      <c r="H1293" s="95" t="s">
        <v>34</v>
      </c>
      <c r="I1293" s="95" t="s">
        <v>34</v>
      </c>
      <c r="J1293" s="96" t="s">
        <v>1952</v>
      </c>
      <c r="K1293" s="47"/>
    </row>
    <row r="1294" spans="1:28" ht="12.75" customHeight="1">
      <c r="A1294" s="148" t="s">
        <v>2033</v>
      </c>
      <c r="B1294" s="47" t="s">
        <v>821</v>
      </c>
      <c r="C1294" s="47"/>
      <c r="D1294" s="95">
        <v>0</v>
      </c>
      <c r="E1294" s="95" t="s">
        <v>34</v>
      </c>
      <c r="F1294" s="95" t="s">
        <v>34</v>
      </c>
      <c r="G1294" s="47" t="s">
        <v>1971</v>
      </c>
      <c r="H1294" s="95" t="s">
        <v>34</v>
      </c>
      <c r="I1294" s="95" t="s">
        <v>34</v>
      </c>
      <c r="J1294" s="96" t="s">
        <v>1952</v>
      </c>
      <c r="K1294" s="47"/>
    </row>
    <row r="1295" spans="1:28" ht="12.75" customHeight="1">
      <c r="A1295" s="228" t="s">
        <v>2033</v>
      </c>
      <c r="B1295" s="127" t="s">
        <v>825</v>
      </c>
      <c r="C1295" s="194"/>
      <c r="D1295" s="95">
        <v>0</v>
      </c>
      <c r="E1295" s="95" t="s">
        <v>34</v>
      </c>
      <c r="F1295" s="95" t="s">
        <v>34</v>
      </c>
      <c r="G1295" s="96" t="s">
        <v>1972</v>
      </c>
      <c r="H1295" s="95" t="s">
        <v>34</v>
      </c>
      <c r="I1295" s="95" t="s">
        <v>34</v>
      </c>
      <c r="J1295" s="96" t="s">
        <v>1952</v>
      </c>
      <c r="K1295" s="47"/>
    </row>
    <row r="1296" spans="1:28" ht="12.75" customHeight="1">
      <c r="A1296" s="148" t="s">
        <v>2034</v>
      </c>
      <c r="B1296" s="133" t="s">
        <v>771</v>
      </c>
      <c r="C1296" s="103"/>
      <c r="D1296" s="105">
        <v>0</v>
      </c>
      <c r="E1296" s="105" t="s">
        <v>34</v>
      </c>
      <c r="F1296" s="105" t="s">
        <v>44</v>
      </c>
      <c r="G1296" s="106" t="s">
        <v>1973</v>
      </c>
      <c r="H1296" s="105" t="s">
        <v>34</v>
      </c>
      <c r="I1296" s="105" t="s">
        <v>44</v>
      </c>
      <c r="J1296" s="106" t="s">
        <v>1974</v>
      </c>
      <c r="K1296" s="103"/>
      <c r="L1296" s="23"/>
      <c r="M1296" s="23"/>
      <c r="N1296" s="23"/>
      <c r="O1296" s="23"/>
      <c r="P1296" s="23"/>
      <c r="Q1296" s="23"/>
      <c r="R1296" s="23"/>
      <c r="S1296" s="23"/>
      <c r="T1296" s="23"/>
      <c r="U1296" s="23"/>
      <c r="V1296" s="23"/>
      <c r="W1296" s="23"/>
      <c r="X1296" s="23"/>
      <c r="Y1296" s="23"/>
      <c r="Z1296" s="23"/>
      <c r="AA1296" s="23"/>
      <c r="AB1296" s="23"/>
    </row>
    <row r="1297" spans="1:28" ht="12.75" customHeight="1">
      <c r="A1297" s="148" t="s">
        <v>2034</v>
      </c>
      <c r="B1297" s="120" t="s">
        <v>780</v>
      </c>
      <c r="C1297" s="120"/>
      <c r="D1297" s="116">
        <v>0</v>
      </c>
      <c r="E1297" s="116" t="s">
        <v>33</v>
      </c>
      <c r="F1297" s="116" t="s">
        <v>33</v>
      </c>
      <c r="G1297" s="120"/>
      <c r="H1297" s="116" t="s">
        <v>34</v>
      </c>
      <c r="I1297" s="116" t="s">
        <v>44</v>
      </c>
      <c r="J1297" s="123" t="s">
        <v>1974</v>
      </c>
      <c r="K1297" s="120"/>
      <c r="L1297" s="17"/>
      <c r="M1297" s="17"/>
      <c r="N1297" s="17"/>
      <c r="O1297" s="17"/>
      <c r="P1297" s="17"/>
      <c r="Q1297" s="17"/>
      <c r="R1297" s="17"/>
      <c r="S1297" s="17"/>
      <c r="T1297" s="17"/>
      <c r="U1297" s="17"/>
      <c r="V1297" s="17"/>
      <c r="W1297" s="17"/>
      <c r="X1297" s="17"/>
      <c r="Y1297" s="17"/>
      <c r="Z1297" s="17"/>
      <c r="AA1297" s="17"/>
      <c r="AB1297" s="17"/>
    </row>
    <row r="1298" spans="1:28" ht="12.75" customHeight="1">
      <c r="A1298" s="148" t="s">
        <v>2034</v>
      </c>
      <c r="B1298" s="120" t="s">
        <v>2315</v>
      </c>
      <c r="C1298" s="47"/>
      <c r="D1298" s="95">
        <v>0</v>
      </c>
      <c r="E1298" s="95" t="s">
        <v>34</v>
      </c>
      <c r="F1298" s="95" t="s">
        <v>44</v>
      </c>
      <c r="G1298" s="96" t="s">
        <v>1975</v>
      </c>
      <c r="H1298" s="95" t="s">
        <v>34</v>
      </c>
      <c r="I1298" s="95" t="s">
        <v>44</v>
      </c>
      <c r="J1298" s="96" t="s">
        <v>1974</v>
      </c>
      <c r="K1298" s="47"/>
    </row>
    <row r="1299" spans="1:28" ht="12.75" customHeight="1">
      <c r="A1299" s="148" t="s">
        <v>2034</v>
      </c>
      <c r="B1299" s="120" t="s">
        <v>788</v>
      </c>
      <c r="C1299" s="47"/>
      <c r="D1299" s="95">
        <v>0</v>
      </c>
      <c r="E1299" s="95" t="s">
        <v>34</v>
      </c>
      <c r="F1299" s="95" t="s">
        <v>44</v>
      </c>
      <c r="G1299" s="96" t="s">
        <v>1964</v>
      </c>
      <c r="H1299" s="95" t="s">
        <v>34</v>
      </c>
      <c r="I1299" s="95" t="s">
        <v>44</v>
      </c>
      <c r="J1299" s="96" t="s">
        <v>1974</v>
      </c>
      <c r="K1299" s="47"/>
    </row>
    <row r="1300" spans="1:28" ht="12.75" customHeight="1">
      <c r="A1300" s="148" t="s">
        <v>2034</v>
      </c>
      <c r="B1300" s="120" t="s">
        <v>793</v>
      </c>
      <c r="C1300" s="47"/>
      <c r="D1300" s="95">
        <v>0</v>
      </c>
      <c r="E1300" s="95" t="s">
        <v>33</v>
      </c>
      <c r="F1300" s="95" t="s">
        <v>33</v>
      </c>
      <c r="G1300" s="47"/>
      <c r="H1300" s="95" t="s">
        <v>34</v>
      </c>
      <c r="I1300" s="95" t="s">
        <v>44</v>
      </c>
      <c r="J1300" s="96" t="s">
        <v>1974</v>
      </c>
      <c r="K1300" s="47"/>
    </row>
    <row r="1301" spans="1:28" ht="12.75" customHeight="1">
      <c r="A1301" s="148" t="s">
        <v>2034</v>
      </c>
      <c r="B1301" s="120" t="s">
        <v>796</v>
      </c>
      <c r="C1301" s="47"/>
      <c r="D1301" s="95">
        <v>0</v>
      </c>
      <c r="E1301" s="95" t="s">
        <v>33</v>
      </c>
      <c r="F1301" s="95" t="s">
        <v>33</v>
      </c>
      <c r="G1301" s="47"/>
      <c r="H1301" s="95" t="s">
        <v>34</v>
      </c>
      <c r="I1301" s="95" t="s">
        <v>44</v>
      </c>
      <c r="J1301" s="96" t="s">
        <v>1974</v>
      </c>
      <c r="K1301" s="47"/>
    </row>
    <row r="1302" spans="1:28" ht="12.75" customHeight="1">
      <c r="A1302" s="148" t="s">
        <v>2034</v>
      </c>
      <c r="B1302" s="120" t="s">
        <v>446</v>
      </c>
      <c r="C1302" s="47"/>
      <c r="D1302" s="95">
        <v>0</v>
      </c>
      <c r="E1302" s="95" t="s">
        <v>34</v>
      </c>
      <c r="F1302" s="95" t="s">
        <v>44</v>
      </c>
      <c r="G1302" s="96" t="s">
        <v>1976</v>
      </c>
      <c r="H1302" s="95" t="s">
        <v>34</v>
      </c>
      <c r="I1302" s="95" t="s">
        <v>44</v>
      </c>
      <c r="J1302" s="96" t="s">
        <v>1974</v>
      </c>
      <c r="K1302" s="47"/>
    </row>
    <row r="1303" spans="1:28" ht="12.75" customHeight="1">
      <c r="A1303" s="148" t="s">
        <v>2034</v>
      </c>
      <c r="B1303" s="120" t="s">
        <v>162</v>
      </c>
      <c r="C1303" s="47"/>
      <c r="D1303" s="95">
        <v>0</v>
      </c>
      <c r="E1303" s="95" t="s">
        <v>34</v>
      </c>
      <c r="F1303" s="95" t="s">
        <v>44</v>
      </c>
      <c r="G1303" s="96" t="s">
        <v>1977</v>
      </c>
      <c r="H1303" s="95" t="s">
        <v>34</v>
      </c>
      <c r="I1303" s="95" t="s">
        <v>44</v>
      </c>
      <c r="J1303" s="96" t="s">
        <v>1974</v>
      </c>
      <c r="K1303" s="47"/>
    </row>
    <row r="1304" spans="1:28" ht="12.75" customHeight="1">
      <c r="A1304" s="148" t="s">
        <v>2034</v>
      </c>
      <c r="B1304" s="120" t="s">
        <v>235</v>
      </c>
      <c r="C1304" s="47"/>
      <c r="D1304" s="95">
        <v>0</v>
      </c>
      <c r="E1304" s="95" t="s">
        <v>34</v>
      </c>
      <c r="F1304" s="95" t="s">
        <v>44</v>
      </c>
      <c r="G1304" s="96" t="s">
        <v>1072</v>
      </c>
      <c r="H1304" s="95" t="s">
        <v>34</v>
      </c>
      <c r="I1304" s="95" t="s">
        <v>44</v>
      </c>
      <c r="J1304" s="96" t="s">
        <v>1974</v>
      </c>
      <c r="K1304" s="47"/>
    </row>
    <row r="1305" spans="1:28" ht="12.75" customHeight="1">
      <c r="A1305" s="148" t="s">
        <v>2034</v>
      </c>
      <c r="B1305" s="120" t="s">
        <v>374</v>
      </c>
      <c r="C1305" s="47"/>
      <c r="D1305" s="95">
        <v>0</v>
      </c>
      <c r="E1305" s="95" t="s">
        <v>34</v>
      </c>
      <c r="F1305" s="95" t="s">
        <v>44</v>
      </c>
      <c r="G1305" s="96" t="s">
        <v>1978</v>
      </c>
      <c r="H1305" s="95" t="s">
        <v>34</v>
      </c>
      <c r="I1305" s="95" t="s">
        <v>44</v>
      </c>
      <c r="J1305" s="96" t="s">
        <v>1974</v>
      </c>
      <c r="K1305" s="47"/>
    </row>
    <row r="1306" spans="1:28" ht="12.75" customHeight="1">
      <c r="A1306" s="148" t="s">
        <v>2034</v>
      </c>
      <c r="B1306" s="120" t="s">
        <v>149</v>
      </c>
      <c r="C1306" s="47"/>
      <c r="D1306" s="95">
        <v>0</v>
      </c>
      <c r="E1306" s="95" t="s">
        <v>34</v>
      </c>
      <c r="F1306" s="95" t="s">
        <v>44</v>
      </c>
      <c r="G1306" s="96" t="s">
        <v>1954</v>
      </c>
      <c r="H1306" s="95" t="s">
        <v>34</v>
      </c>
      <c r="I1306" s="95" t="s">
        <v>44</v>
      </c>
      <c r="J1306" s="96" t="s">
        <v>1974</v>
      </c>
      <c r="K1306" s="47"/>
    </row>
    <row r="1307" spans="1:28" ht="12.75" customHeight="1">
      <c r="A1307" s="148" t="s">
        <v>2034</v>
      </c>
      <c r="B1307" s="120" t="s">
        <v>814</v>
      </c>
      <c r="C1307" s="47"/>
      <c r="D1307" s="95">
        <v>0</v>
      </c>
      <c r="E1307" s="95" t="s">
        <v>34</v>
      </c>
      <c r="F1307" s="95" t="s">
        <v>44</v>
      </c>
      <c r="G1307" s="47" t="s">
        <v>1979</v>
      </c>
      <c r="H1307" s="95" t="s">
        <v>34</v>
      </c>
      <c r="I1307" s="95" t="s">
        <v>44</v>
      </c>
      <c r="J1307" s="96" t="s">
        <v>1974</v>
      </c>
      <c r="K1307" s="47"/>
    </row>
    <row r="1308" spans="1:28" ht="12.75" customHeight="1">
      <c r="A1308" s="148" t="s">
        <v>2034</v>
      </c>
      <c r="B1308" s="120" t="s">
        <v>817</v>
      </c>
      <c r="C1308" s="47"/>
      <c r="D1308" s="95">
        <v>0</v>
      </c>
      <c r="E1308" s="95" t="s">
        <v>34</v>
      </c>
      <c r="F1308" s="95" t="s">
        <v>44</v>
      </c>
      <c r="G1308" s="96" t="s">
        <v>1980</v>
      </c>
      <c r="H1308" s="95" t="s">
        <v>34</v>
      </c>
      <c r="I1308" s="95" t="s">
        <v>44</v>
      </c>
      <c r="J1308" s="96" t="s">
        <v>1974</v>
      </c>
      <c r="K1308" s="47"/>
    </row>
    <row r="1309" spans="1:28" ht="12.75" customHeight="1">
      <c r="A1309" s="148" t="s">
        <v>2034</v>
      </c>
      <c r="B1309" s="120" t="s">
        <v>818</v>
      </c>
      <c r="C1309" s="47"/>
      <c r="D1309" s="95">
        <v>0</v>
      </c>
      <c r="E1309" s="95" t="s">
        <v>34</v>
      </c>
      <c r="F1309" s="95" t="s">
        <v>44</v>
      </c>
      <c r="G1309" s="96" t="s">
        <v>1980</v>
      </c>
      <c r="H1309" s="95" t="s">
        <v>34</v>
      </c>
      <c r="I1309" s="95" t="s">
        <v>44</v>
      </c>
      <c r="J1309" s="96" t="s">
        <v>1974</v>
      </c>
      <c r="K1309" s="47"/>
    </row>
    <row r="1310" spans="1:28" ht="12.75" customHeight="1">
      <c r="A1310" s="148" t="s">
        <v>2034</v>
      </c>
      <c r="B1310" s="120" t="s">
        <v>821</v>
      </c>
      <c r="C1310" s="47"/>
      <c r="D1310" s="95">
        <v>0</v>
      </c>
      <c r="E1310" s="95" t="s">
        <v>34</v>
      </c>
      <c r="F1310" s="95" t="s">
        <v>44</v>
      </c>
      <c r="G1310" s="96" t="s">
        <v>1981</v>
      </c>
      <c r="H1310" s="95" t="s">
        <v>34</v>
      </c>
      <c r="I1310" s="95" t="s">
        <v>44</v>
      </c>
      <c r="J1310" s="96" t="s">
        <v>1974</v>
      </c>
      <c r="K1310" s="47"/>
    </row>
    <row r="1311" spans="1:28" ht="12.75" customHeight="1">
      <c r="A1311" s="228" t="s">
        <v>2034</v>
      </c>
      <c r="B1311" s="199" t="s">
        <v>825</v>
      </c>
      <c r="C1311" s="97"/>
      <c r="D1311" s="99">
        <v>0</v>
      </c>
      <c r="E1311" s="99" t="s">
        <v>34</v>
      </c>
      <c r="F1311" s="99" t="s">
        <v>44</v>
      </c>
      <c r="G1311" s="97" t="s">
        <v>1982</v>
      </c>
      <c r="H1311" s="99" t="s">
        <v>34</v>
      </c>
      <c r="I1311" s="99" t="s">
        <v>44</v>
      </c>
      <c r="J1311" s="101" t="s">
        <v>1974</v>
      </c>
      <c r="K1311" s="97"/>
    </row>
    <row r="1312" spans="1:28" ht="12.75" customHeight="1">
      <c r="A1312" s="226" t="s">
        <v>2038</v>
      </c>
      <c r="B1312" s="133" t="s">
        <v>771</v>
      </c>
      <c r="C1312" s="47"/>
      <c r="D1312" s="129">
        <v>0</v>
      </c>
      <c r="E1312" s="95" t="s">
        <v>33</v>
      </c>
      <c r="F1312" s="95" t="s">
        <v>33</v>
      </c>
      <c r="G1312" s="47"/>
      <c r="H1312" s="95" t="s">
        <v>34</v>
      </c>
      <c r="I1312" s="95" t="s">
        <v>44</v>
      </c>
      <c r="J1312" s="96" t="s">
        <v>2044</v>
      </c>
      <c r="K1312" s="47"/>
    </row>
    <row r="1313" spans="1:28" ht="12.75" customHeight="1">
      <c r="A1313" s="148" t="s">
        <v>2038</v>
      </c>
      <c r="B1313" s="120" t="s">
        <v>780</v>
      </c>
      <c r="C1313" s="47"/>
      <c r="D1313" s="129">
        <v>0</v>
      </c>
      <c r="E1313" s="95" t="s">
        <v>34</v>
      </c>
      <c r="F1313" s="95" t="s">
        <v>44</v>
      </c>
      <c r="G1313" s="47" t="s">
        <v>2065</v>
      </c>
      <c r="H1313" s="95" t="s">
        <v>34</v>
      </c>
      <c r="I1313" s="95" t="s">
        <v>44</v>
      </c>
      <c r="J1313" s="96" t="s">
        <v>2044</v>
      </c>
      <c r="K1313" s="47"/>
    </row>
    <row r="1314" spans="1:28" ht="12.75" customHeight="1">
      <c r="A1314" s="148" t="s">
        <v>2038</v>
      </c>
      <c r="B1314" s="120" t="s">
        <v>2315</v>
      </c>
      <c r="C1314" s="47"/>
      <c r="D1314" s="129">
        <v>0</v>
      </c>
      <c r="E1314" s="95" t="s">
        <v>34</v>
      </c>
      <c r="F1314" s="95" t="s">
        <v>44</v>
      </c>
      <c r="G1314" s="47" t="s">
        <v>2054</v>
      </c>
      <c r="H1314" s="95" t="s">
        <v>34</v>
      </c>
      <c r="I1314" s="95" t="s">
        <v>44</v>
      </c>
      <c r="J1314" s="96" t="s">
        <v>2044</v>
      </c>
      <c r="K1314" s="47"/>
    </row>
    <row r="1315" spans="1:28" ht="12.75" customHeight="1">
      <c r="A1315" s="148" t="s">
        <v>2038</v>
      </c>
      <c r="B1315" s="120" t="s">
        <v>788</v>
      </c>
      <c r="C1315" s="47"/>
      <c r="D1315" s="129">
        <v>0</v>
      </c>
      <c r="E1315" s="95" t="s">
        <v>34</v>
      </c>
      <c r="F1315" s="95" t="s">
        <v>44</v>
      </c>
      <c r="G1315" s="47" t="s">
        <v>2062</v>
      </c>
      <c r="H1315" s="95" t="s">
        <v>34</v>
      </c>
      <c r="I1315" s="95" t="s">
        <v>44</v>
      </c>
      <c r="J1315" s="96" t="s">
        <v>2044</v>
      </c>
      <c r="K1315" s="47"/>
    </row>
    <row r="1316" spans="1:28" ht="12.75" customHeight="1">
      <c r="A1316" s="148" t="s">
        <v>2038</v>
      </c>
      <c r="B1316" s="120" t="s">
        <v>793</v>
      </c>
      <c r="C1316" s="47"/>
      <c r="D1316" s="129"/>
      <c r="E1316" s="95" t="s">
        <v>34</v>
      </c>
      <c r="F1316" s="95" t="s">
        <v>44</v>
      </c>
      <c r="G1316" s="47" t="s">
        <v>2063</v>
      </c>
      <c r="H1316" s="95" t="s">
        <v>34</v>
      </c>
      <c r="I1316" s="95" t="s">
        <v>44</v>
      </c>
      <c r="J1316" s="96" t="s">
        <v>2044</v>
      </c>
      <c r="K1316" s="47"/>
    </row>
    <row r="1317" spans="1:28" ht="12.75" customHeight="1">
      <c r="A1317" s="148" t="s">
        <v>2038</v>
      </c>
      <c r="B1317" s="120" t="s">
        <v>796</v>
      </c>
      <c r="C1317" s="47"/>
      <c r="D1317" s="129">
        <v>0</v>
      </c>
      <c r="E1317" s="95" t="s">
        <v>34</v>
      </c>
      <c r="F1317" s="95" t="s">
        <v>44</v>
      </c>
      <c r="G1317" s="47" t="s">
        <v>2055</v>
      </c>
      <c r="H1317" s="95" t="s">
        <v>34</v>
      </c>
      <c r="I1317" s="95" t="s">
        <v>44</v>
      </c>
      <c r="J1317" s="96" t="s">
        <v>2044</v>
      </c>
      <c r="K1317" s="47"/>
    </row>
    <row r="1318" spans="1:28" ht="12.75" customHeight="1">
      <c r="A1318" s="148" t="s">
        <v>2038</v>
      </c>
      <c r="B1318" s="120" t="s">
        <v>446</v>
      </c>
      <c r="C1318" s="47"/>
      <c r="D1318" s="129"/>
      <c r="E1318" s="95" t="s">
        <v>34</v>
      </c>
      <c r="F1318" s="95" t="s">
        <v>44</v>
      </c>
      <c r="G1318" s="47" t="s">
        <v>2064</v>
      </c>
      <c r="H1318" s="95" t="s">
        <v>34</v>
      </c>
      <c r="I1318" s="95" t="s">
        <v>44</v>
      </c>
      <c r="J1318" s="96" t="s">
        <v>2044</v>
      </c>
      <c r="K1318" s="47"/>
    </row>
    <row r="1319" spans="1:28" ht="12.75" customHeight="1">
      <c r="A1319" s="148" t="s">
        <v>2038</v>
      </c>
      <c r="B1319" s="120" t="s">
        <v>162</v>
      </c>
      <c r="C1319" s="47"/>
      <c r="D1319" s="129">
        <v>0</v>
      </c>
      <c r="E1319" s="95" t="s">
        <v>34</v>
      </c>
      <c r="F1319" s="95" t="s">
        <v>44</v>
      </c>
      <c r="G1319" s="47" t="s">
        <v>2059</v>
      </c>
      <c r="H1319" s="95" t="s">
        <v>34</v>
      </c>
      <c r="I1319" s="95" t="s">
        <v>44</v>
      </c>
      <c r="J1319" s="96" t="s">
        <v>2044</v>
      </c>
      <c r="K1319" s="47"/>
    </row>
    <row r="1320" spans="1:28" ht="12.75" customHeight="1">
      <c r="A1320" s="148" t="s">
        <v>2038</v>
      </c>
      <c r="B1320" s="120" t="s">
        <v>235</v>
      </c>
      <c r="C1320" s="47"/>
      <c r="D1320" s="129">
        <v>0</v>
      </c>
      <c r="E1320" s="95" t="s">
        <v>34</v>
      </c>
      <c r="F1320" s="95" t="s">
        <v>44</v>
      </c>
      <c r="G1320" s="47" t="s">
        <v>2060</v>
      </c>
      <c r="H1320" s="95" t="s">
        <v>34</v>
      </c>
      <c r="I1320" s="95" t="s">
        <v>44</v>
      </c>
      <c r="J1320" s="96" t="s">
        <v>2044</v>
      </c>
      <c r="K1320" s="47"/>
    </row>
    <row r="1321" spans="1:28" ht="12.75" customHeight="1">
      <c r="A1321" s="148" t="s">
        <v>2038</v>
      </c>
      <c r="B1321" s="120" t="s">
        <v>374</v>
      </c>
      <c r="C1321" s="47"/>
      <c r="D1321" s="129">
        <v>0</v>
      </c>
      <c r="E1321" s="95" t="s">
        <v>34</v>
      </c>
      <c r="F1321" s="95" t="s">
        <v>44</v>
      </c>
      <c r="G1321" s="47" t="s">
        <v>2056</v>
      </c>
      <c r="H1321" s="95" t="s">
        <v>34</v>
      </c>
      <c r="I1321" s="95" t="s">
        <v>44</v>
      </c>
      <c r="J1321" s="96" t="s">
        <v>2044</v>
      </c>
      <c r="K1321" s="47"/>
    </row>
    <row r="1322" spans="1:28" ht="12.75" customHeight="1">
      <c r="A1322" s="148" t="s">
        <v>2038</v>
      </c>
      <c r="B1322" s="120" t="s">
        <v>149</v>
      </c>
      <c r="C1322" s="47"/>
      <c r="D1322" s="129">
        <v>0</v>
      </c>
      <c r="E1322" s="95" t="s">
        <v>34</v>
      </c>
      <c r="F1322" s="95" t="s">
        <v>44</v>
      </c>
      <c r="G1322" s="47" t="s">
        <v>2061</v>
      </c>
      <c r="H1322" s="95" t="s">
        <v>34</v>
      </c>
      <c r="I1322" s="95" t="s">
        <v>44</v>
      </c>
      <c r="J1322" s="96" t="s">
        <v>2044</v>
      </c>
      <c r="K1322" s="47"/>
    </row>
    <row r="1323" spans="1:28" ht="12.75" customHeight="1">
      <c r="A1323" s="148" t="s">
        <v>2038</v>
      </c>
      <c r="B1323" s="120" t="s">
        <v>814</v>
      </c>
      <c r="C1323" s="47"/>
      <c r="D1323" s="129">
        <v>0</v>
      </c>
      <c r="E1323" s="95" t="s">
        <v>34</v>
      </c>
      <c r="F1323" s="95" t="s">
        <v>44</v>
      </c>
      <c r="G1323" s="47" t="s">
        <v>2057</v>
      </c>
      <c r="H1323" s="95" t="s">
        <v>34</v>
      </c>
      <c r="I1323" s="95" t="s">
        <v>44</v>
      </c>
      <c r="J1323" s="96" t="s">
        <v>2044</v>
      </c>
      <c r="K1323" s="47"/>
    </row>
    <row r="1324" spans="1:28" ht="12.75" customHeight="1">
      <c r="A1324" s="148" t="s">
        <v>2038</v>
      </c>
      <c r="B1324" s="120" t="s">
        <v>817</v>
      </c>
      <c r="C1324" s="47"/>
      <c r="D1324" s="129">
        <v>0</v>
      </c>
      <c r="E1324" s="95" t="s">
        <v>34</v>
      </c>
      <c r="F1324" s="95" t="s">
        <v>44</v>
      </c>
      <c r="G1324" s="47" t="s">
        <v>2055</v>
      </c>
      <c r="H1324" s="95" t="s">
        <v>34</v>
      </c>
      <c r="I1324" s="95" t="s">
        <v>44</v>
      </c>
      <c r="J1324" s="96" t="s">
        <v>2044</v>
      </c>
      <c r="K1324" s="47"/>
    </row>
    <row r="1325" spans="1:28" ht="12.75" customHeight="1">
      <c r="A1325" s="148" t="s">
        <v>2038</v>
      </c>
      <c r="B1325" s="120" t="s">
        <v>818</v>
      </c>
      <c r="C1325" s="47"/>
      <c r="D1325" s="129">
        <v>0</v>
      </c>
      <c r="E1325" s="95" t="s">
        <v>34</v>
      </c>
      <c r="F1325" s="95" t="s">
        <v>44</v>
      </c>
      <c r="G1325" s="47" t="s">
        <v>2056</v>
      </c>
      <c r="H1325" s="95" t="s">
        <v>34</v>
      </c>
      <c r="I1325" s="95" t="s">
        <v>44</v>
      </c>
      <c r="J1325" s="96" t="s">
        <v>2044</v>
      </c>
      <c r="K1325" s="47"/>
    </row>
    <row r="1326" spans="1:28" ht="12.75" customHeight="1">
      <c r="A1326" s="148" t="s">
        <v>2038</v>
      </c>
      <c r="B1326" s="120" t="s">
        <v>821</v>
      </c>
      <c r="C1326" s="47"/>
      <c r="D1326" s="129">
        <v>0</v>
      </c>
      <c r="E1326" s="95" t="s">
        <v>34</v>
      </c>
      <c r="F1326" s="95" t="s">
        <v>44</v>
      </c>
      <c r="G1326" s="47" t="s">
        <v>2058</v>
      </c>
      <c r="H1326" s="95" t="s">
        <v>34</v>
      </c>
      <c r="I1326" s="95" t="s">
        <v>44</v>
      </c>
      <c r="J1326" s="96" t="s">
        <v>2044</v>
      </c>
      <c r="K1326" s="47"/>
    </row>
    <row r="1327" spans="1:28" ht="12.75" customHeight="1">
      <c r="A1327" s="228" t="s">
        <v>2038</v>
      </c>
      <c r="B1327" s="199" t="s">
        <v>825</v>
      </c>
      <c r="C1327" s="97"/>
      <c r="D1327" s="99">
        <v>0</v>
      </c>
      <c r="E1327" s="99" t="s">
        <v>34</v>
      </c>
      <c r="F1327" s="99" t="s">
        <v>44</v>
      </c>
      <c r="G1327" s="97" t="s">
        <v>2054</v>
      </c>
      <c r="H1327" s="99" t="s">
        <v>34</v>
      </c>
      <c r="I1327" s="99" t="s">
        <v>44</v>
      </c>
      <c r="J1327" s="101" t="s">
        <v>2044</v>
      </c>
      <c r="K1327" s="97"/>
    </row>
    <row r="1328" spans="1:28" ht="12.75" customHeight="1">
      <c r="A1328" s="230" t="s">
        <v>1545</v>
      </c>
      <c r="B1328" s="128" t="s">
        <v>771</v>
      </c>
      <c r="C1328" s="128"/>
      <c r="D1328" s="95">
        <v>0</v>
      </c>
      <c r="E1328" s="129" t="s">
        <v>33</v>
      </c>
      <c r="F1328" s="129" t="s">
        <v>33</v>
      </c>
      <c r="G1328" s="209"/>
      <c r="H1328" s="129" t="s">
        <v>34</v>
      </c>
      <c r="I1328" s="129" t="s">
        <v>44</v>
      </c>
      <c r="J1328" s="210" t="s">
        <v>1983</v>
      </c>
      <c r="K1328" s="128"/>
      <c r="L1328" s="41"/>
      <c r="M1328" s="41"/>
      <c r="N1328" s="41"/>
      <c r="O1328" s="41"/>
      <c r="P1328" s="41"/>
      <c r="Q1328" s="41"/>
      <c r="R1328" s="41"/>
      <c r="S1328" s="41"/>
      <c r="T1328" s="41"/>
      <c r="U1328" s="41"/>
      <c r="V1328" s="41"/>
      <c r="W1328" s="41"/>
      <c r="X1328" s="41"/>
      <c r="Y1328" s="41"/>
      <c r="Z1328" s="41"/>
      <c r="AA1328" s="41"/>
      <c r="AB1328" s="41"/>
    </row>
    <row r="1329" spans="1:28" ht="12.75" customHeight="1">
      <c r="A1329" s="187" t="s">
        <v>1545</v>
      </c>
      <c r="B1329" s="47" t="s">
        <v>780</v>
      </c>
      <c r="C1329" s="47"/>
      <c r="D1329" s="95">
        <v>0</v>
      </c>
      <c r="E1329" s="95" t="s">
        <v>34</v>
      </c>
      <c r="F1329" s="95" t="s">
        <v>44</v>
      </c>
      <c r="G1329" s="211" t="s">
        <v>1984</v>
      </c>
      <c r="H1329" s="95" t="s">
        <v>34</v>
      </c>
      <c r="I1329" s="95" t="s">
        <v>44</v>
      </c>
      <c r="J1329" s="96" t="s">
        <v>1983</v>
      </c>
      <c r="K1329" s="47" t="s">
        <v>1985</v>
      </c>
    </row>
    <row r="1330" spans="1:28" ht="12.75" customHeight="1">
      <c r="A1330" s="187" t="s">
        <v>1545</v>
      </c>
      <c r="B1330" s="47" t="s">
        <v>2315</v>
      </c>
      <c r="C1330" s="47"/>
      <c r="D1330" s="95">
        <v>0</v>
      </c>
      <c r="E1330" s="95" t="s">
        <v>33</v>
      </c>
      <c r="F1330" s="95" t="s">
        <v>33</v>
      </c>
      <c r="G1330" s="50"/>
      <c r="H1330" s="95" t="s">
        <v>34</v>
      </c>
      <c r="I1330" s="95" t="s">
        <v>44</v>
      </c>
      <c r="J1330" s="96" t="s">
        <v>1983</v>
      </c>
      <c r="K1330" s="47"/>
    </row>
    <row r="1331" spans="1:28" ht="12.75" customHeight="1">
      <c r="A1331" s="187" t="s">
        <v>1545</v>
      </c>
      <c r="B1331" s="47" t="s">
        <v>788</v>
      </c>
      <c r="C1331" s="47"/>
      <c r="D1331" s="95">
        <v>0</v>
      </c>
      <c r="E1331" s="95" t="s">
        <v>33</v>
      </c>
      <c r="F1331" s="95" t="s">
        <v>33</v>
      </c>
      <c r="G1331" s="211" t="s">
        <v>1986</v>
      </c>
      <c r="H1331" s="95" t="s">
        <v>34</v>
      </c>
      <c r="I1331" s="95" t="s">
        <v>44</v>
      </c>
      <c r="J1331" s="96" t="s">
        <v>1983</v>
      </c>
      <c r="K1331" s="47"/>
    </row>
    <row r="1332" spans="1:28" ht="12.75" customHeight="1">
      <c r="A1332" s="187" t="s">
        <v>1545</v>
      </c>
      <c r="B1332" s="47" t="s">
        <v>793</v>
      </c>
      <c r="C1332" s="47"/>
      <c r="D1332" s="95">
        <v>0</v>
      </c>
      <c r="E1332" s="95" t="s">
        <v>33</v>
      </c>
      <c r="F1332" s="95" t="s">
        <v>33</v>
      </c>
      <c r="G1332" s="50"/>
      <c r="H1332" s="95" t="s">
        <v>34</v>
      </c>
      <c r="I1332" s="95" t="s">
        <v>44</v>
      </c>
      <c r="J1332" s="96" t="s">
        <v>1983</v>
      </c>
      <c r="K1332" s="47"/>
    </row>
    <row r="1333" spans="1:28" ht="12.75" customHeight="1">
      <c r="A1333" s="187" t="s">
        <v>1545</v>
      </c>
      <c r="B1333" s="47" t="s">
        <v>796</v>
      </c>
      <c r="C1333" s="47"/>
      <c r="D1333" s="95">
        <v>0</v>
      </c>
      <c r="E1333" s="95" t="s">
        <v>33</v>
      </c>
      <c r="F1333" s="95" t="s">
        <v>33</v>
      </c>
      <c r="G1333" s="50"/>
      <c r="H1333" s="95" t="s">
        <v>34</v>
      </c>
      <c r="I1333" s="95" t="s">
        <v>44</v>
      </c>
      <c r="J1333" s="96" t="s">
        <v>1983</v>
      </c>
      <c r="K1333" s="47"/>
    </row>
    <row r="1334" spans="1:28" ht="12.75" customHeight="1">
      <c r="A1334" s="187" t="s">
        <v>1545</v>
      </c>
      <c r="B1334" s="47" t="s">
        <v>446</v>
      </c>
      <c r="C1334" s="47"/>
      <c r="D1334" s="95">
        <v>0</v>
      </c>
      <c r="E1334" s="95" t="s">
        <v>33</v>
      </c>
      <c r="F1334" s="95" t="s">
        <v>33</v>
      </c>
      <c r="G1334" s="50"/>
      <c r="H1334" s="95" t="s">
        <v>34</v>
      </c>
      <c r="I1334" s="95" t="s">
        <v>44</v>
      </c>
      <c r="J1334" s="96" t="s">
        <v>1983</v>
      </c>
      <c r="K1334" s="47"/>
    </row>
    <row r="1335" spans="1:28" ht="12.75" customHeight="1">
      <c r="A1335" s="187" t="s">
        <v>1545</v>
      </c>
      <c r="B1335" s="47" t="s">
        <v>162</v>
      </c>
      <c r="C1335" s="47"/>
      <c r="D1335" s="95">
        <v>0</v>
      </c>
      <c r="E1335" s="95" t="s">
        <v>34</v>
      </c>
      <c r="F1335" s="95" t="s">
        <v>34</v>
      </c>
      <c r="G1335" s="211" t="s">
        <v>1987</v>
      </c>
      <c r="H1335" s="95" t="s">
        <v>34</v>
      </c>
      <c r="I1335" s="95" t="s">
        <v>44</v>
      </c>
      <c r="J1335" s="96" t="s">
        <v>1983</v>
      </c>
      <c r="K1335" s="47"/>
    </row>
    <row r="1336" spans="1:28" ht="12.75" customHeight="1">
      <c r="A1336" s="187" t="s">
        <v>1545</v>
      </c>
      <c r="B1336" s="47" t="s">
        <v>235</v>
      </c>
      <c r="C1336" s="47"/>
      <c r="D1336" s="95">
        <v>0</v>
      </c>
      <c r="E1336" s="95" t="s">
        <v>34</v>
      </c>
      <c r="F1336" s="95" t="s">
        <v>44</v>
      </c>
      <c r="G1336" s="50" t="s">
        <v>1988</v>
      </c>
      <c r="H1336" s="95" t="s">
        <v>34</v>
      </c>
      <c r="I1336" s="95" t="s">
        <v>44</v>
      </c>
      <c r="J1336" s="96" t="s">
        <v>1983</v>
      </c>
      <c r="K1336" s="47"/>
    </row>
    <row r="1337" spans="1:28" ht="12.75" customHeight="1">
      <c r="A1337" s="187" t="s">
        <v>1545</v>
      </c>
      <c r="B1337" s="47" t="s">
        <v>374</v>
      </c>
      <c r="C1337" s="47"/>
      <c r="D1337" s="95">
        <v>0</v>
      </c>
      <c r="E1337" s="95" t="s">
        <v>34</v>
      </c>
      <c r="F1337" s="95" t="s">
        <v>44</v>
      </c>
      <c r="G1337" s="50" t="s">
        <v>1989</v>
      </c>
      <c r="H1337" s="95" t="s">
        <v>34</v>
      </c>
      <c r="I1337" s="95" t="s">
        <v>44</v>
      </c>
      <c r="J1337" s="96" t="s">
        <v>1983</v>
      </c>
      <c r="K1337" s="47"/>
    </row>
    <row r="1338" spans="1:28" ht="12.75" customHeight="1">
      <c r="A1338" s="187" t="s">
        <v>1545</v>
      </c>
      <c r="B1338" s="47" t="s">
        <v>149</v>
      </c>
      <c r="C1338" s="47"/>
      <c r="D1338" s="95">
        <v>0</v>
      </c>
      <c r="E1338" s="95" t="s">
        <v>34</v>
      </c>
      <c r="F1338" s="95" t="s">
        <v>44</v>
      </c>
      <c r="G1338" s="211" t="s">
        <v>808</v>
      </c>
      <c r="H1338" s="95" t="s">
        <v>34</v>
      </c>
      <c r="I1338" s="95" t="s">
        <v>44</v>
      </c>
      <c r="J1338" s="47" t="s">
        <v>1990</v>
      </c>
      <c r="K1338" s="47" t="s">
        <v>1991</v>
      </c>
    </row>
    <row r="1339" spans="1:28" ht="12.75" customHeight="1">
      <c r="A1339" s="187" t="s">
        <v>1545</v>
      </c>
      <c r="B1339" s="47" t="s">
        <v>814</v>
      </c>
      <c r="C1339" s="47"/>
      <c r="D1339" s="95">
        <v>0</v>
      </c>
      <c r="E1339" s="95" t="s">
        <v>33</v>
      </c>
      <c r="F1339" s="95" t="s">
        <v>33</v>
      </c>
      <c r="G1339" s="50"/>
      <c r="H1339" s="95" t="s">
        <v>34</v>
      </c>
      <c r="I1339" s="95" t="s">
        <v>44</v>
      </c>
      <c r="J1339" s="96" t="s">
        <v>1983</v>
      </c>
      <c r="K1339" s="47"/>
    </row>
    <row r="1340" spans="1:28" ht="12.75" customHeight="1">
      <c r="A1340" s="187" t="s">
        <v>1545</v>
      </c>
      <c r="B1340" s="47" t="s">
        <v>817</v>
      </c>
      <c r="C1340" s="47"/>
      <c r="D1340" s="95">
        <v>0</v>
      </c>
      <c r="E1340" s="95" t="s">
        <v>34</v>
      </c>
      <c r="F1340" s="95" t="s">
        <v>44</v>
      </c>
      <c r="G1340" s="211" t="s">
        <v>1992</v>
      </c>
      <c r="H1340" s="95" t="s">
        <v>34</v>
      </c>
      <c r="I1340" s="95" t="s">
        <v>44</v>
      </c>
      <c r="J1340" s="96" t="s">
        <v>1983</v>
      </c>
      <c r="K1340" s="47"/>
    </row>
    <row r="1341" spans="1:28" ht="12.75" customHeight="1">
      <c r="A1341" s="187" t="s">
        <v>1545</v>
      </c>
      <c r="B1341" s="47" t="s">
        <v>818</v>
      </c>
      <c r="C1341" s="47" t="s">
        <v>171</v>
      </c>
      <c r="D1341" s="95">
        <v>1</v>
      </c>
      <c r="E1341" s="95" t="s">
        <v>34</v>
      </c>
      <c r="F1341" s="95" t="s">
        <v>44</v>
      </c>
      <c r="G1341" s="47" t="s">
        <v>1993</v>
      </c>
      <c r="H1341" s="95" t="s">
        <v>34</v>
      </c>
      <c r="I1341" s="95" t="s">
        <v>44</v>
      </c>
      <c r="J1341" s="96" t="s">
        <v>1983</v>
      </c>
      <c r="K1341" s="47"/>
    </row>
    <row r="1342" spans="1:28" ht="12.75" customHeight="1">
      <c r="A1342" s="187" t="s">
        <v>1545</v>
      </c>
      <c r="B1342" s="47" t="s">
        <v>821</v>
      </c>
      <c r="C1342" s="47"/>
      <c r="D1342" s="95">
        <v>0</v>
      </c>
      <c r="E1342" s="95" t="s">
        <v>34</v>
      </c>
      <c r="F1342" s="95" t="s">
        <v>44</v>
      </c>
      <c r="G1342" s="211" t="s">
        <v>1994</v>
      </c>
      <c r="H1342" s="95" t="s">
        <v>34</v>
      </c>
      <c r="I1342" s="95" t="s">
        <v>44</v>
      </c>
      <c r="J1342" s="96" t="s">
        <v>1983</v>
      </c>
      <c r="K1342" s="47"/>
    </row>
    <row r="1343" spans="1:28" ht="12.75" customHeight="1">
      <c r="A1343" s="229" t="s">
        <v>1545</v>
      </c>
      <c r="B1343" s="108" t="s">
        <v>825</v>
      </c>
      <c r="C1343" s="108"/>
      <c r="D1343" s="110">
        <v>0</v>
      </c>
      <c r="E1343" s="110" t="s">
        <v>34</v>
      </c>
      <c r="F1343" s="110" t="s">
        <v>44</v>
      </c>
      <c r="G1343" s="212" t="s">
        <v>1995</v>
      </c>
      <c r="H1343" s="110" t="s">
        <v>34</v>
      </c>
      <c r="I1343" s="110" t="s">
        <v>44</v>
      </c>
      <c r="J1343" s="96" t="s">
        <v>1983</v>
      </c>
      <c r="K1343" s="47"/>
      <c r="L1343" s="24"/>
      <c r="M1343" s="24"/>
      <c r="N1343" s="24"/>
      <c r="O1343" s="24"/>
      <c r="P1343" s="24"/>
      <c r="Q1343" s="24"/>
      <c r="R1343" s="24"/>
      <c r="S1343" s="24"/>
      <c r="T1343" s="24"/>
      <c r="U1343" s="24"/>
      <c r="V1343" s="24"/>
      <c r="W1343" s="24"/>
      <c r="X1343" s="24"/>
      <c r="Y1343" s="24"/>
      <c r="Z1343" s="24"/>
      <c r="AA1343" s="24"/>
      <c r="AB1343" s="24"/>
    </row>
    <row r="1344" spans="1:28" ht="12.75" customHeight="1">
      <c r="A1344" s="226" t="s">
        <v>1487</v>
      </c>
      <c r="B1344" s="103" t="s">
        <v>771</v>
      </c>
      <c r="C1344" s="103"/>
      <c r="D1344" s="105">
        <v>0</v>
      </c>
      <c r="E1344" s="105" t="s">
        <v>34</v>
      </c>
      <c r="F1344" s="105" t="s">
        <v>44</v>
      </c>
      <c r="G1344" s="213" t="s">
        <v>1996</v>
      </c>
      <c r="H1344" s="105" t="s">
        <v>34</v>
      </c>
      <c r="I1344" s="105" t="s">
        <v>44</v>
      </c>
      <c r="J1344" s="106" t="s">
        <v>1997</v>
      </c>
      <c r="K1344" s="103"/>
      <c r="L1344" s="23"/>
      <c r="M1344" s="23"/>
      <c r="N1344" s="23"/>
      <c r="O1344" s="23"/>
      <c r="P1344" s="23"/>
      <c r="Q1344" s="23"/>
      <c r="R1344" s="23"/>
      <c r="S1344" s="23"/>
      <c r="T1344" s="23"/>
      <c r="U1344" s="23"/>
      <c r="V1344" s="23"/>
      <c r="W1344" s="23"/>
      <c r="X1344" s="23"/>
      <c r="Y1344" s="23"/>
      <c r="Z1344" s="23"/>
      <c r="AA1344" s="23"/>
      <c r="AB1344" s="23"/>
    </row>
    <row r="1345" spans="1:28" ht="12.75" customHeight="1">
      <c r="A1345" s="227" t="s">
        <v>1487</v>
      </c>
      <c r="B1345" s="120" t="s">
        <v>780</v>
      </c>
      <c r="C1345" s="120" t="s">
        <v>179</v>
      </c>
      <c r="D1345" s="116">
        <v>1</v>
      </c>
      <c r="E1345" s="116" t="s">
        <v>34</v>
      </c>
      <c r="F1345" s="116" t="s">
        <v>34</v>
      </c>
      <c r="G1345" s="214" t="s">
        <v>1998</v>
      </c>
      <c r="H1345" s="116" t="s">
        <v>34</v>
      </c>
      <c r="I1345" s="116" t="s">
        <v>44</v>
      </c>
      <c r="J1345" s="203" t="s">
        <v>1997</v>
      </c>
      <c r="K1345" s="120"/>
      <c r="L1345" s="17"/>
      <c r="M1345" s="17"/>
      <c r="N1345" s="17"/>
      <c r="O1345" s="17"/>
      <c r="P1345" s="17"/>
      <c r="Q1345" s="17"/>
      <c r="R1345" s="17"/>
      <c r="S1345" s="17"/>
      <c r="T1345" s="17"/>
      <c r="U1345" s="17"/>
      <c r="V1345" s="17"/>
      <c r="W1345" s="17"/>
      <c r="X1345" s="17"/>
      <c r="Y1345" s="17"/>
      <c r="Z1345" s="17"/>
      <c r="AA1345" s="17"/>
      <c r="AB1345" s="17"/>
    </row>
    <row r="1346" spans="1:28" ht="12.75" customHeight="1">
      <c r="A1346" s="148" t="s">
        <v>1487</v>
      </c>
      <c r="B1346" s="47" t="s">
        <v>2315</v>
      </c>
      <c r="C1346" s="47"/>
      <c r="D1346" s="95">
        <v>0</v>
      </c>
      <c r="E1346" s="95" t="s">
        <v>34</v>
      </c>
      <c r="F1346" s="95" t="s">
        <v>44</v>
      </c>
      <c r="G1346" s="215" t="s">
        <v>1996</v>
      </c>
      <c r="H1346" s="95" t="s">
        <v>34</v>
      </c>
      <c r="I1346" s="95" t="s">
        <v>44</v>
      </c>
      <c r="J1346" s="106" t="s">
        <v>1997</v>
      </c>
      <c r="K1346" s="47"/>
    </row>
    <row r="1347" spans="1:28" ht="12.75" customHeight="1">
      <c r="A1347" s="148" t="s">
        <v>1487</v>
      </c>
      <c r="B1347" s="47" t="s">
        <v>788</v>
      </c>
      <c r="C1347" s="47"/>
      <c r="D1347" s="95">
        <v>0</v>
      </c>
      <c r="E1347" s="95" t="s">
        <v>34</v>
      </c>
      <c r="F1347" s="95" t="s">
        <v>44</v>
      </c>
      <c r="G1347" s="215" t="s">
        <v>1996</v>
      </c>
      <c r="H1347" s="95" t="s">
        <v>34</v>
      </c>
      <c r="I1347" s="95" t="s">
        <v>44</v>
      </c>
      <c r="J1347" s="106" t="s">
        <v>1997</v>
      </c>
      <c r="K1347" s="47"/>
    </row>
    <row r="1348" spans="1:28" ht="12.75" customHeight="1">
      <c r="A1348" s="148" t="s">
        <v>1487</v>
      </c>
      <c r="B1348" s="47" t="s">
        <v>793</v>
      </c>
      <c r="C1348" s="47"/>
      <c r="D1348" s="95">
        <v>0</v>
      </c>
      <c r="E1348" s="95" t="s">
        <v>34</v>
      </c>
      <c r="F1348" s="95" t="s">
        <v>44</v>
      </c>
      <c r="G1348" s="215" t="s">
        <v>1996</v>
      </c>
      <c r="H1348" s="95" t="s">
        <v>34</v>
      </c>
      <c r="I1348" s="95" t="s">
        <v>44</v>
      </c>
      <c r="J1348" s="106" t="s">
        <v>1997</v>
      </c>
      <c r="K1348" s="47"/>
    </row>
    <row r="1349" spans="1:28" ht="12.75" customHeight="1">
      <c r="A1349" s="148" t="s">
        <v>1487</v>
      </c>
      <c r="B1349" s="47" t="s">
        <v>796</v>
      </c>
      <c r="C1349" s="47"/>
      <c r="D1349" s="95">
        <v>0</v>
      </c>
      <c r="E1349" s="95" t="s">
        <v>34</v>
      </c>
      <c r="F1349" s="95" t="s">
        <v>34</v>
      </c>
      <c r="G1349" s="214" t="s">
        <v>1999</v>
      </c>
      <c r="H1349" s="95" t="s">
        <v>34</v>
      </c>
      <c r="I1349" s="95" t="s">
        <v>44</v>
      </c>
      <c r="J1349" s="106" t="s">
        <v>1997</v>
      </c>
      <c r="K1349" s="47"/>
    </row>
    <row r="1350" spans="1:28" ht="12.75" customHeight="1">
      <c r="A1350" s="148" t="s">
        <v>1487</v>
      </c>
      <c r="B1350" s="47" t="s">
        <v>446</v>
      </c>
      <c r="C1350" s="47"/>
      <c r="D1350" s="95">
        <v>0</v>
      </c>
      <c r="E1350" s="95" t="s">
        <v>34</v>
      </c>
      <c r="F1350" s="95" t="s">
        <v>34</v>
      </c>
      <c r="G1350" s="215" t="s">
        <v>2000</v>
      </c>
      <c r="H1350" s="95" t="s">
        <v>34</v>
      </c>
      <c r="I1350" s="95" t="s">
        <v>44</v>
      </c>
      <c r="J1350" s="106" t="s">
        <v>1997</v>
      </c>
      <c r="K1350" s="47"/>
    </row>
    <row r="1351" spans="1:28" ht="12.75" customHeight="1">
      <c r="A1351" s="148" t="s">
        <v>1487</v>
      </c>
      <c r="B1351" s="47" t="s">
        <v>162</v>
      </c>
      <c r="C1351" s="47"/>
      <c r="D1351" s="95">
        <v>0</v>
      </c>
      <c r="E1351" s="95" t="s">
        <v>34</v>
      </c>
      <c r="F1351" s="95" t="s">
        <v>44</v>
      </c>
      <c r="G1351" s="215" t="s">
        <v>2001</v>
      </c>
      <c r="H1351" s="95" t="s">
        <v>34</v>
      </c>
      <c r="I1351" s="95" t="s">
        <v>44</v>
      </c>
      <c r="J1351" s="106" t="s">
        <v>1997</v>
      </c>
      <c r="K1351" s="47"/>
    </row>
    <row r="1352" spans="1:28" ht="12.75" customHeight="1">
      <c r="A1352" s="148" t="s">
        <v>1487</v>
      </c>
      <c r="B1352" s="47" t="s">
        <v>235</v>
      </c>
      <c r="C1352" s="47" t="s">
        <v>259</v>
      </c>
      <c r="D1352" s="95">
        <v>1</v>
      </c>
      <c r="E1352" s="95" t="s">
        <v>34</v>
      </c>
      <c r="F1352" s="95" t="s">
        <v>44</v>
      </c>
      <c r="G1352" s="215" t="s">
        <v>2002</v>
      </c>
      <c r="H1352" s="95" t="s">
        <v>34</v>
      </c>
      <c r="I1352" s="95" t="s">
        <v>44</v>
      </c>
      <c r="J1352" s="106" t="s">
        <v>1997</v>
      </c>
      <c r="K1352" s="47" t="s">
        <v>2003</v>
      </c>
    </row>
    <row r="1353" spans="1:28" ht="12.75" customHeight="1">
      <c r="A1353" s="148" t="s">
        <v>1487</v>
      </c>
      <c r="B1353" s="47" t="s">
        <v>374</v>
      </c>
      <c r="C1353" s="47"/>
      <c r="D1353" s="95">
        <v>0</v>
      </c>
      <c r="E1353" s="95" t="s">
        <v>34</v>
      </c>
      <c r="F1353" s="95" t="s">
        <v>44</v>
      </c>
      <c r="G1353" s="47" t="s">
        <v>2004</v>
      </c>
      <c r="H1353" s="95" t="s">
        <v>34</v>
      </c>
      <c r="I1353" s="95" t="s">
        <v>44</v>
      </c>
      <c r="J1353" s="106" t="s">
        <v>1997</v>
      </c>
      <c r="K1353" s="47"/>
    </row>
    <row r="1354" spans="1:28" ht="12.75" customHeight="1">
      <c r="A1354" s="148" t="s">
        <v>1487</v>
      </c>
      <c r="B1354" s="47" t="s">
        <v>149</v>
      </c>
      <c r="C1354" s="47"/>
      <c r="D1354" s="95">
        <v>0</v>
      </c>
      <c r="E1354" s="95" t="s">
        <v>34</v>
      </c>
      <c r="F1354" s="95" t="s">
        <v>44</v>
      </c>
      <c r="G1354" s="215" t="s">
        <v>1996</v>
      </c>
      <c r="H1354" s="95" t="s">
        <v>34</v>
      </c>
      <c r="I1354" s="95" t="s">
        <v>44</v>
      </c>
      <c r="J1354" s="106" t="s">
        <v>1997</v>
      </c>
      <c r="K1354" s="47" t="s">
        <v>2005</v>
      </c>
    </row>
    <row r="1355" spans="1:28" ht="12.75" customHeight="1">
      <c r="A1355" s="148" t="s">
        <v>1487</v>
      </c>
      <c r="B1355" s="47" t="s">
        <v>814</v>
      </c>
      <c r="C1355" s="47"/>
      <c r="D1355" s="95">
        <v>0</v>
      </c>
      <c r="E1355" s="95" t="s">
        <v>34</v>
      </c>
      <c r="F1355" s="95" t="s">
        <v>34</v>
      </c>
      <c r="G1355" s="214" t="s">
        <v>2006</v>
      </c>
      <c r="H1355" s="95" t="s">
        <v>34</v>
      </c>
      <c r="I1355" s="95" t="s">
        <v>44</v>
      </c>
      <c r="J1355" s="106" t="s">
        <v>1997</v>
      </c>
      <c r="K1355" s="47"/>
    </row>
    <row r="1356" spans="1:28" ht="12.75" customHeight="1">
      <c r="A1356" s="148" t="s">
        <v>1487</v>
      </c>
      <c r="B1356" s="47" t="s">
        <v>817</v>
      </c>
      <c r="C1356" s="47"/>
      <c r="D1356" s="95">
        <v>0</v>
      </c>
      <c r="E1356" s="95" t="s">
        <v>34</v>
      </c>
      <c r="F1356" s="95" t="s">
        <v>44</v>
      </c>
      <c r="G1356" s="215" t="s">
        <v>1996</v>
      </c>
      <c r="H1356" s="95" t="s">
        <v>34</v>
      </c>
      <c r="I1356" s="95" t="s">
        <v>44</v>
      </c>
      <c r="J1356" s="106" t="s">
        <v>1997</v>
      </c>
      <c r="K1356" s="47"/>
    </row>
    <row r="1357" spans="1:28" ht="12.75" customHeight="1">
      <c r="A1357" s="148" t="s">
        <v>1487</v>
      </c>
      <c r="B1357" s="47" t="s">
        <v>818</v>
      </c>
      <c r="C1357" s="47"/>
      <c r="D1357" s="95">
        <v>0</v>
      </c>
      <c r="E1357" s="95" t="s">
        <v>34</v>
      </c>
      <c r="F1357" s="95" t="s">
        <v>44</v>
      </c>
      <c r="G1357" s="214" t="s">
        <v>2007</v>
      </c>
      <c r="H1357" s="95" t="s">
        <v>34</v>
      </c>
      <c r="I1357" s="95" t="s">
        <v>44</v>
      </c>
      <c r="J1357" s="106" t="s">
        <v>1997</v>
      </c>
      <c r="K1357" s="47"/>
    </row>
    <row r="1358" spans="1:28" ht="12.75" customHeight="1">
      <c r="A1358" s="148" t="s">
        <v>1487</v>
      </c>
      <c r="B1358" s="47" t="s">
        <v>821</v>
      </c>
      <c r="C1358" s="47" t="s">
        <v>725</v>
      </c>
      <c r="D1358" s="95">
        <v>1</v>
      </c>
      <c r="E1358" s="95" t="s">
        <v>34</v>
      </c>
      <c r="F1358" s="95" t="s">
        <v>44</v>
      </c>
      <c r="G1358" s="215" t="s">
        <v>2008</v>
      </c>
      <c r="H1358" s="95" t="s">
        <v>34</v>
      </c>
      <c r="I1358" s="95" t="s">
        <v>44</v>
      </c>
      <c r="J1358" s="106" t="s">
        <v>1997</v>
      </c>
      <c r="K1358" s="47" t="s">
        <v>2009</v>
      </c>
    </row>
    <row r="1359" spans="1:28" ht="12.75" customHeight="1">
      <c r="A1359" s="228" t="s">
        <v>1487</v>
      </c>
      <c r="B1359" s="108" t="s">
        <v>825</v>
      </c>
      <c r="C1359" s="108"/>
      <c r="D1359" s="110">
        <v>0</v>
      </c>
      <c r="E1359" s="110" t="s">
        <v>34</v>
      </c>
      <c r="F1359" s="110" t="s">
        <v>44</v>
      </c>
      <c r="G1359" s="216" t="s">
        <v>2010</v>
      </c>
      <c r="H1359" s="110" t="s">
        <v>34</v>
      </c>
      <c r="I1359" s="110" t="s">
        <v>44</v>
      </c>
      <c r="J1359" s="106" t="s">
        <v>1997</v>
      </c>
      <c r="K1359" s="47"/>
      <c r="L1359" s="24"/>
      <c r="M1359" s="24"/>
      <c r="N1359" s="24"/>
      <c r="O1359" s="24"/>
      <c r="P1359" s="24"/>
      <c r="Q1359" s="24"/>
      <c r="R1359" s="24"/>
      <c r="S1359" s="24"/>
      <c r="T1359" s="24"/>
      <c r="U1359" s="24"/>
      <c r="V1359" s="24"/>
      <c r="W1359" s="24"/>
      <c r="X1359" s="24"/>
      <c r="Y1359" s="24"/>
      <c r="Z1359" s="24"/>
      <c r="AA1359" s="24"/>
      <c r="AB1359" s="24"/>
    </row>
    <row r="1360" spans="1:28">
      <c r="A1360" s="41"/>
      <c r="B1360" s="23"/>
      <c r="C1360" s="23"/>
      <c r="D1360" s="32"/>
      <c r="E1360" s="32"/>
      <c r="F1360" s="32"/>
      <c r="G1360" s="23"/>
      <c r="H1360" s="32"/>
      <c r="I1360" s="32"/>
      <c r="J1360" s="23"/>
      <c r="K1360" s="23"/>
      <c r="L1360" s="23"/>
      <c r="M1360" s="23"/>
      <c r="N1360" s="23"/>
      <c r="O1360" s="23"/>
      <c r="P1360" s="23"/>
      <c r="Q1360" s="23"/>
      <c r="R1360" s="23"/>
      <c r="S1360" s="23"/>
      <c r="T1360" s="23"/>
      <c r="U1360" s="23"/>
      <c r="V1360" s="23"/>
      <c r="W1360" s="23"/>
      <c r="X1360" s="23"/>
      <c r="Y1360" s="23"/>
      <c r="Z1360" s="23"/>
      <c r="AA1360" s="23"/>
      <c r="AB1360" s="23"/>
    </row>
    <row r="1361" spans="1:9">
      <c r="A1361" s="41"/>
      <c r="D1361" s="18"/>
      <c r="E1361" s="18"/>
      <c r="F1361" s="18"/>
      <c r="H1361" s="18"/>
      <c r="I1361" s="18"/>
    </row>
    <row r="1362" spans="1:9">
      <c r="A1362" s="41"/>
      <c r="B1362" s="6"/>
      <c r="D1362" s="18"/>
      <c r="E1362" s="18"/>
      <c r="F1362" s="18"/>
      <c r="H1362" s="18"/>
      <c r="I1362" s="18"/>
    </row>
    <row r="1363" spans="1:9">
      <c r="A1363" s="41"/>
      <c r="B1363" s="6"/>
      <c r="D1363" s="18"/>
      <c r="E1363" s="18"/>
      <c r="F1363" s="18"/>
      <c r="H1363" s="18"/>
      <c r="I1363" s="18"/>
    </row>
    <row r="1364" spans="1:9">
      <c r="A1364" s="41"/>
      <c r="B1364" s="6"/>
      <c r="D1364" s="18"/>
      <c r="E1364" s="18"/>
      <c r="F1364" s="18"/>
      <c r="H1364" s="18"/>
      <c r="I1364" s="18"/>
    </row>
    <row r="1365" spans="1:9">
      <c r="A1365" s="41"/>
      <c r="B1365" s="6"/>
      <c r="D1365" s="18"/>
      <c r="E1365" s="18"/>
      <c r="F1365" s="18"/>
      <c r="H1365" s="18"/>
      <c r="I1365" s="18"/>
    </row>
    <row r="1366" spans="1:9">
      <c r="A1366" s="41"/>
      <c r="B1366" s="6"/>
      <c r="D1366" s="18"/>
      <c r="E1366" s="18"/>
      <c r="F1366" s="18"/>
      <c r="H1366" s="18"/>
      <c r="I1366" s="18"/>
    </row>
    <row r="1367" spans="1:9">
      <c r="A1367" s="41"/>
      <c r="B1367" s="6"/>
      <c r="D1367" s="18"/>
      <c r="E1367" s="18"/>
      <c r="F1367" s="18"/>
      <c r="H1367" s="18"/>
      <c r="I1367" s="18"/>
    </row>
    <row r="1368" spans="1:9">
      <c r="A1368" s="41"/>
      <c r="B1368" s="6"/>
      <c r="D1368" s="18"/>
      <c r="E1368" s="18"/>
      <c r="F1368" s="18"/>
      <c r="H1368" s="18"/>
      <c r="I1368" s="18"/>
    </row>
    <row r="1369" spans="1:9">
      <c r="A1369" s="41"/>
      <c r="B1369" s="6"/>
      <c r="D1369" s="18"/>
      <c r="E1369" s="18"/>
      <c r="F1369" s="18"/>
      <c r="H1369" s="18"/>
      <c r="I1369" s="18"/>
    </row>
    <row r="1370" spans="1:9">
      <c r="A1370" s="41"/>
      <c r="B1370" s="6"/>
      <c r="D1370" s="18"/>
      <c r="E1370" s="18"/>
      <c r="F1370" s="18"/>
      <c r="H1370" s="18"/>
      <c r="I1370" s="18"/>
    </row>
    <row r="1371" spans="1:9">
      <c r="A1371" s="41"/>
      <c r="B1371" s="6"/>
      <c r="D1371" s="18"/>
      <c r="E1371" s="18"/>
      <c r="F1371" s="18"/>
      <c r="H1371" s="18"/>
      <c r="I1371" s="18"/>
    </row>
    <row r="1372" spans="1:9">
      <c r="A1372" s="41"/>
      <c r="B1372" s="6"/>
      <c r="D1372" s="18"/>
      <c r="E1372" s="18"/>
      <c r="F1372" s="18"/>
      <c r="H1372" s="18"/>
      <c r="I1372" s="18"/>
    </row>
    <row r="1373" spans="1:9">
      <c r="A1373" s="41"/>
      <c r="B1373" s="6"/>
      <c r="D1373" s="18"/>
      <c r="E1373" s="18"/>
      <c r="F1373" s="18"/>
      <c r="H1373" s="18"/>
      <c r="I1373" s="18"/>
    </row>
    <row r="1374" spans="1:9">
      <c r="A1374" s="41"/>
      <c r="B1374" s="6"/>
      <c r="D1374" s="18"/>
      <c r="E1374" s="18"/>
      <c r="F1374" s="18"/>
      <c r="H1374" s="18"/>
      <c r="I1374" s="18"/>
    </row>
    <row r="1375" spans="1:9">
      <c r="A1375" s="41"/>
      <c r="B1375" s="6"/>
      <c r="D1375" s="18"/>
      <c r="E1375" s="18"/>
      <c r="F1375" s="18"/>
      <c r="H1375" s="18"/>
      <c r="I1375" s="18"/>
    </row>
    <row r="1376" spans="1:9">
      <c r="A1376" s="41"/>
      <c r="B1376" s="6"/>
      <c r="D1376" s="18"/>
      <c r="E1376" s="18"/>
      <c r="F1376" s="18"/>
      <c r="H1376" s="18"/>
      <c r="I1376" s="18"/>
    </row>
    <row r="1377" spans="1:9">
      <c r="A1377" s="41"/>
      <c r="D1377" s="18"/>
      <c r="E1377" s="18"/>
      <c r="F1377" s="18"/>
      <c r="H1377" s="18"/>
      <c r="I1377" s="18"/>
    </row>
    <row r="1378" spans="1:9">
      <c r="A1378" s="41"/>
      <c r="D1378" s="18"/>
      <c r="E1378" s="18"/>
      <c r="F1378" s="18"/>
      <c r="H1378" s="18"/>
      <c r="I1378" s="18"/>
    </row>
    <row r="1379" spans="1:9">
      <c r="A1379" s="41"/>
      <c r="D1379" s="18"/>
      <c r="E1379" s="18"/>
      <c r="F1379" s="18"/>
      <c r="H1379" s="18"/>
      <c r="I1379" s="18"/>
    </row>
    <row r="1380" spans="1:9">
      <c r="A1380" s="41"/>
      <c r="D1380" s="18"/>
      <c r="E1380" s="18"/>
      <c r="F1380" s="18"/>
      <c r="H1380" s="18"/>
      <c r="I1380" s="18"/>
    </row>
    <row r="1381" spans="1:9">
      <c r="A1381" s="41"/>
      <c r="D1381" s="18"/>
      <c r="E1381" s="18"/>
      <c r="F1381" s="18"/>
      <c r="H1381" s="18"/>
      <c r="I1381" s="18"/>
    </row>
    <row r="1382" spans="1:9">
      <c r="A1382" s="41"/>
      <c r="D1382" s="18"/>
      <c r="E1382" s="18"/>
      <c r="F1382" s="18"/>
      <c r="H1382" s="18"/>
      <c r="I1382" s="18"/>
    </row>
    <row r="1383" spans="1:9">
      <c r="A1383" s="41"/>
      <c r="D1383" s="18"/>
      <c r="E1383" s="18"/>
      <c r="F1383" s="18"/>
      <c r="H1383" s="18"/>
      <c r="I1383" s="18"/>
    </row>
    <row r="1384" spans="1:9">
      <c r="A1384" s="41"/>
      <c r="D1384" s="18"/>
      <c r="E1384" s="18"/>
      <c r="F1384" s="18"/>
      <c r="H1384" s="18"/>
      <c r="I1384" s="18"/>
    </row>
    <row r="1385" spans="1:9">
      <c r="A1385" s="41"/>
      <c r="D1385" s="18"/>
      <c r="E1385" s="18"/>
      <c r="F1385" s="18"/>
      <c r="H1385" s="18"/>
      <c r="I1385" s="18"/>
    </row>
    <row r="1386" spans="1:9">
      <c r="A1386" s="41"/>
      <c r="D1386" s="18"/>
      <c r="E1386" s="18"/>
      <c r="F1386" s="18"/>
      <c r="H1386" s="18"/>
      <c r="I1386" s="18"/>
    </row>
    <row r="1387" spans="1:9">
      <c r="A1387" s="41"/>
      <c r="D1387" s="18"/>
      <c r="E1387" s="18"/>
      <c r="F1387" s="18"/>
      <c r="H1387" s="18"/>
      <c r="I1387" s="18"/>
    </row>
    <row r="1388" spans="1:9">
      <c r="A1388" s="41"/>
      <c r="D1388" s="18"/>
      <c r="E1388" s="18"/>
      <c r="F1388" s="18"/>
      <c r="H1388" s="18"/>
      <c r="I1388" s="18"/>
    </row>
    <row r="1389" spans="1:9">
      <c r="A1389" s="41"/>
      <c r="D1389" s="18"/>
      <c r="E1389" s="18"/>
      <c r="F1389" s="18"/>
      <c r="H1389" s="18"/>
      <c r="I1389" s="18"/>
    </row>
    <row r="1390" spans="1:9">
      <c r="A1390" s="41"/>
      <c r="D1390" s="18"/>
      <c r="E1390" s="18"/>
      <c r="F1390" s="18"/>
      <c r="H1390" s="18"/>
      <c r="I1390" s="18"/>
    </row>
    <row r="1391" spans="1:9">
      <c r="A1391" s="41"/>
      <c r="D1391" s="18"/>
      <c r="E1391" s="18"/>
      <c r="F1391" s="18"/>
      <c r="H1391" s="18"/>
      <c r="I1391" s="18"/>
    </row>
    <row r="1392" spans="1:9">
      <c r="A1392" s="41"/>
      <c r="D1392" s="18"/>
      <c r="E1392" s="18"/>
      <c r="F1392" s="18"/>
      <c r="H1392" s="18"/>
      <c r="I1392" s="18"/>
    </row>
    <row r="1393" spans="1:9">
      <c r="A1393" s="41"/>
      <c r="D1393" s="18"/>
      <c r="E1393" s="18"/>
      <c r="F1393" s="18"/>
      <c r="H1393" s="18"/>
      <c r="I1393" s="18"/>
    </row>
    <row r="1394" spans="1:9">
      <c r="A1394" s="41"/>
      <c r="D1394" s="18"/>
      <c r="E1394" s="18"/>
      <c r="F1394" s="18"/>
      <c r="H1394" s="18"/>
      <c r="I1394" s="18"/>
    </row>
    <row r="1395" spans="1:9">
      <c r="A1395" s="41"/>
      <c r="D1395" s="18"/>
      <c r="E1395" s="18"/>
      <c r="F1395" s="18"/>
      <c r="H1395" s="18"/>
      <c r="I1395" s="18"/>
    </row>
    <row r="1396" spans="1:9">
      <c r="A1396" s="41"/>
      <c r="D1396" s="18"/>
      <c r="E1396" s="18"/>
      <c r="F1396" s="18"/>
      <c r="H1396" s="18"/>
      <c r="I1396" s="18"/>
    </row>
    <row r="1397" spans="1:9">
      <c r="A1397" s="41"/>
      <c r="D1397" s="18"/>
      <c r="E1397" s="18"/>
      <c r="F1397" s="18"/>
      <c r="H1397" s="18"/>
      <c r="I1397" s="18"/>
    </row>
    <row r="1398" spans="1:9">
      <c r="A1398" s="41"/>
      <c r="D1398" s="18"/>
      <c r="E1398" s="18"/>
      <c r="F1398" s="18"/>
      <c r="H1398" s="18"/>
      <c r="I1398" s="18"/>
    </row>
    <row r="1399" spans="1:9">
      <c r="A1399" s="41"/>
      <c r="D1399" s="18"/>
      <c r="E1399" s="18"/>
      <c r="F1399" s="18"/>
      <c r="H1399" s="18"/>
      <c r="I1399" s="18"/>
    </row>
    <row r="1400" spans="1:9">
      <c r="A1400" s="41"/>
      <c r="D1400" s="18"/>
      <c r="E1400" s="18"/>
      <c r="F1400" s="18"/>
      <c r="H1400" s="18"/>
      <c r="I1400" s="18"/>
    </row>
    <row r="1401" spans="1:9">
      <c r="A1401" s="41"/>
      <c r="D1401" s="18"/>
      <c r="E1401" s="18"/>
      <c r="F1401" s="18"/>
      <c r="H1401" s="18"/>
      <c r="I1401" s="18"/>
    </row>
    <row r="1402" spans="1:9">
      <c r="A1402" s="41"/>
      <c r="D1402" s="18"/>
      <c r="E1402" s="18"/>
      <c r="F1402" s="18"/>
      <c r="H1402" s="18"/>
      <c r="I1402" s="18"/>
    </row>
    <row r="1403" spans="1:9">
      <c r="A1403" s="41"/>
      <c r="D1403" s="18"/>
      <c r="E1403" s="18"/>
      <c r="F1403" s="18"/>
      <c r="H1403" s="18"/>
      <c r="I1403" s="18"/>
    </row>
    <row r="1404" spans="1:9">
      <c r="A1404" s="41"/>
      <c r="D1404" s="18"/>
      <c r="E1404" s="18"/>
      <c r="F1404" s="18"/>
      <c r="H1404" s="18"/>
      <c r="I1404" s="18"/>
    </row>
    <row r="1405" spans="1:9">
      <c r="A1405" s="41"/>
      <c r="D1405" s="18"/>
      <c r="E1405" s="18"/>
      <c r="F1405" s="18"/>
      <c r="H1405" s="18"/>
      <c r="I1405" s="18"/>
    </row>
    <row r="1406" spans="1:9">
      <c r="A1406" s="41"/>
      <c r="D1406" s="18"/>
      <c r="E1406" s="18"/>
      <c r="F1406" s="18"/>
      <c r="H1406" s="18"/>
      <c r="I1406" s="18"/>
    </row>
    <row r="1407" spans="1:9">
      <c r="A1407" s="41"/>
      <c r="D1407" s="18"/>
      <c r="E1407" s="18"/>
      <c r="F1407" s="18"/>
      <c r="H1407" s="18"/>
      <c r="I1407" s="18"/>
    </row>
    <row r="1408" spans="1:9">
      <c r="A1408" s="41"/>
      <c r="D1408" s="18"/>
      <c r="E1408" s="18"/>
      <c r="F1408" s="18"/>
      <c r="H1408" s="18"/>
      <c r="I1408" s="18"/>
    </row>
    <row r="1409" spans="1:9">
      <c r="A1409" s="41"/>
      <c r="D1409" s="18"/>
      <c r="E1409" s="18"/>
      <c r="F1409" s="18"/>
      <c r="H1409" s="18"/>
      <c r="I1409" s="18"/>
    </row>
    <row r="1410" spans="1:9">
      <c r="A1410" s="41"/>
      <c r="D1410" s="18"/>
      <c r="E1410" s="18"/>
      <c r="F1410" s="18"/>
      <c r="H1410" s="18"/>
      <c r="I1410" s="18"/>
    </row>
    <row r="1411" spans="1:9">
      <c r="A1411" s="41"/>
      <c r="D1411" s="18"/>
      <c r="E1411" s="18"/>
      <c r="F1411" s="18"/>
      <c r="H1411" s="18"/>
      <c r="I1411" s="18"/>
    </row>
    <row r="1412" spans="1:9">
      <c r="A1412" s="41"/>
      <c r="D1412" s="18"/>
      <c r="E1412" s="18"/>
      <c r="F1412" s="18"/>
      <c r="H1412" s="18"/>
      <c r="I1412" s="18"/>
    </row>
    <row r="1413" spans="1:9">
      <c r="A1413" s="41"/>
      <c r="D1413" s="18"/>
      <c r="E1413" s="18"/>
      <c r="F1413" s="18"/>
      <c r="H1413" s="18"/>
      <c r="I1413" s="18"/>
    </row>
    <row r="1414" spans="1:9">
      <c r="A1414" s="41"/>
      <c r="D1414" s="18"/>
      <c r="E1414" s="18"/>
      <c r="F1414" s="18"/>
      <c r="H1414" s="18"/>
      <c r="I1414" s="18"/>
    </row>
    <row r="1415" spans="1:9">
      <c r="A1415" s="41"/>
      <c r="D1415" s="18"/>
      <c r="E1415" s="18"/>
      <c r="F1415" s="18"/>
      <c r="H1415" s="18"/>
      <c r="I1415" s="18"/>
    </row>
    <row r="1416" spans="1:9">
      <c r="A1416" s="41"/>
      <c r="D1416" s="18"/>
      <c r="E1416" s="18"/>
      <c r="F1416" s="18"/>
      <c r="H1416" s="18"/>
      <c r="I1416" s="18"/>
    </row>
    <row r="1417" spans="1:9">
      <c r="A1417" s="41"/>
      <c r="D1417" s="18"/>
      <c r="E1417" s="18"/>
      <c r="F1417" s="18"/>
      <c r="H1417" s="18"/>
      <c r="I1417" s="18"/>
    </row>
    <row r="1418" spans="1:9">
      <c r="A1418" s="41"/>
      <c r="D1418" s="18"/>
      <c r="E1418" s="18"/>
      <c r="F1418" s="18"/>
      <c r="H1418" s="18"/>
      <c r="I1418" s="18"/>
    </row>
    <row r="1419" spans="1:9">
      <c r="A1419" s="41"/>
      <c r="D1419" s="18"/>
      <c r="E1419" s="18"/>
      <c r="F1419" s="18"/>
      <c r="H1419" s="18"/>
      <c r="I1419" s="18"/>
    </row>
    <row r="1420" spans="1:9">
      <c r="A1420" s="41"/>
      <c r="D1420" s="18"/>
      <c r="E1420" s="18"/>
      <c r="F1420" s="18"/>
      <c r="H1420" s="18"/>
      <c r="I1420" s="18"/>
    </row>
    <row r="1421" spans="1:9">
      <c r="A1421" s="41"/>
      <c r="D1421" s="18"/>
      <c r="E1421" s="18"/>
      <c r="F1421" s="18"/>
      <c r="H1421" s="18"/>
      <c r="I1421" s="18"/>
    </row>
    <row r="1422" spans="1:9">
      <c r="A1422" s="41"/>
      <c r="D1422" s="18"/>
      <c r="E1422" s="18"/>
      <c r="F1422" s="18"/>
      <c r="H1422" s="18"/>
      <c r="I1422" s="18"/>
    </row>
    <row r="1423" spans="1:9">
      <c r="A1423" s="41"/>
      <c r="D1423" s="18"/>
      <c r="E1423" s="18"/>
      <c r="F1423" s="18"/>
      <c r="H1423" s="18"/>
      <c r="I1423" s="18"/>
    </row>
    <row r="1424" spans="1:9">
      <c r="A1424" s="41"/>
      <c r="D1424" s="18"/>
      <c r="E1424" s="18"/>
      <c r="F1424" s="18"/>
      <c r="H1424" s="18"/>
      <c r="I1424" s="18"/>
    </row>
    <row r="1425" spans="1:9">
      <c r="A1425" s="41"/>
      <c r="D1425" s="18"/>
      <c r="E1425" s="18"/>
      <c r="F1425" s="18"/>
      <c r="H1425" s="18"/>
      <c r="I1425" s="18"/>
    </row>
    <row r="1426" spans="1:9">
      <c r="A1426" s="41"/>
      <c r="D1426" s="18"/>
      <c r="E1426" s="18"/>
      <c r="F1426" s="18"/>
      <c r="H1426" s="18"/>
      <c r="I1426" s="18"/>
    </row>
    <row r="1427" spans="1:9">
      <c r="A1427" s="41"/>
      <c r="D1427" s="18"/>
      <c r="E1427" s="18"/>
      <c r="F1427" s="18"/>
      <c r="H1427" s="18"/>
      <c r="I1427" s="18"/>
    </row>
    <row r="1428" spans="1:9">
      <c r="A1428" s="41"/>
      <c r="D1428" s="18"/>
      <c r="E1428" s="18"/>
      <c r="F1428" s="18"/>
      <c r="H1428" s="18"/>
      <c r="I1428" s="18"/>
    </row>
    <row r="1429" spans="1:9">
      <c r="A1429" s="41"/>
      <c r="D1429" s="18"/>
      <c r="E1429" s="18"/>
      <c r="F1429" s="18"/>
      <c r="H1429" s="18"/>
      <c r="I1429" s="18"/>
    </row>
    <row r="1430" spans="1:9">
      <c r="A1430" s="41"/>
      <c r="D1430" s="18"/>
      <c r="E1430" s="18"/>
      <c r="F1430" s="18"/>
      <c r="H1430" s="18"/>
      <c r="I1430" s="18"/>
    </row>
    <row r="1431" spans="1:9">
      <c r="A1431" s="41"/>
      <c r="D1431" s="18"/>
      <c r="E1431" s="18"/>
      <c r="F1431" s="18"/>
      <c r="H1431" s="18"/>
      <c r="I1431" s="18"/>
    </row>
    <row r="1432" spans="1:9">
      <c r="A1432" s="41"/>
      <c r="D1432" s="18"/>
      <c r="E1432" s="18"/>
      <c r="F1432" s="18"/>
      <c r="H1432" s="18"/>
      <c r="I1432" s="18"/>
    </row>
    <row r="1433" spans="1:9">
      <c r="A1433" s="41"/>
      <c r="D1433" s="18"/>
      <c r="E1433" s="18"/>
      <c r="F1433" s="18"/>
      <c r="H1433" s="18"/>
      <c r="I1433" s="18"/>
    </row>
    <row r="1434" spans="1:9">
      <c r="A1434" s="41"/>
      <c r="D1434" s="18"/>
      <c r="E1434" s="18"/>
      <c r="F1434" s="18"/>
      <c r="H1434" s="18"/>
      <c r="I1434" s="18"/>
    </row>
    <row r="1435" spans="1:9">
      <c r="A1435" s="41"/>
      <c r="D1435" s="18"/>
      <c r="E1435" s="18"/>
      <c r="F1435" s="18"/>
      <c r="H1435" s="18"/>
      <c r="I1435" s="18"/>
    </row>
    <row r="1436" spans="1:9">
      <c r="A1436" s="41"/>
      <c r="D1436" s="18"/>
      <c r="E1436" s="18"/>
      <c r="F1436" s="18"/>
      <c r="H1436" s="18"/>
      <c r="I1436" s="18"/>
    </row>
    <row r="1437" spans="1:9">
      <c r="A1437" s="41"/>
      <c r="D1437" s="18"/>
      <c r="E1437" s="18"/>
      <c r="F1437" s="18"/>
      <c r="H1437" s="18"/>
      <c r="I1437" s="18"/>
    </row>
    <row r="1438" spans="1:9">
      <c r="A1438" s="41"/>
      <c r="D1438" s="18"/>
      <c r="E1438" s="18"/>
      <c r="F1438" s="18"/>
      <c r="H1438" s="18"/>
      <c r="I1438" s="18"/>
    </row>
    <row r="1439" spans="1:9">
      <c r="A1439" s="41"/>
      <c r="D1439" s="18"/>
      <c r="E1439" s="18"/>
      <c r="F1439" s="18"/>
      <c r="H1439" s="18"/>
      <c r="I1439" s="18"/>
    </row>
    <row r="1440" spans="1:9">
      <c r="A1440" s="41"/>
      <c r="D1440" s="18"/>
      <c r="E1440" s="18"/>
      <c r="F1440" s="18"/>
      <c r="H1440" s="18"/>
      <c r="I1440" s="18"/>
    </row>
    <row r="1441" spans="1:9">
      <c r="A1441" s="41"/>
      <c r="D1441" s="18"/>
      <c r="E1441" s="18"/>
      <c r="F1441" s="18"/>
      <c r="H1441" s="18"/>
      <c r="I1441" s="18"/>
    </row>
    <row r="1442" spans="1:9">
      <c r="A1442" s="41"/>
      <c r="D1442" s="18"/>
      <c r="E1442" s="18"/>
      <c r="F1442" s="18"/>
      <c r="H1442" s="18"/>
      <c r="I1442" s="18"/>
    </row>
    <row r="1443" spans="1:9">
      <c r="A1443" s="41"/>
      <c r="D1443" s="18"/>
      <c r="E1443" s="18"/>
      <c r="F1443" s="18"/>
      <c r="H1443" s="18"/>
      <c r="I1443" s="18"/>
    </row>
    <row r="1444" spans="1:9">
      <c r="A1444" s="41"/>
      <c r="D1444" s="18"/>
      <c r="E1444" s="18"/>
      <c r="F1444" s="18"/>
      <c r="H1444" s="18"/>
      <c r="I1444" s="18"/>
    </row>
    <row r="1445" spans="1:9">
      <c r="A1445" s="41"/>
      <c r="D1445" s="18"/>
      <c r="E1445" s="18"/>
      <c r="F1445" s="18"/>
      <c r="H1445" s="18"/>
      <c r="I1445" s="18"/>
    </row>
    <row r="1446" spans="1:9">
      <c r="A1446" s="41"/>
      <c r="D1446" s="18"/>
      <c r="E1446" s="18"/>
      <c r="F1446" s="18"/>
      <c r="H1446" s="18"/>
      <c r="I1446" s="18"/>
    </row>
    <row r="1447" spans="1:9">
      <c r="A1447" s="41"/>
      <c r="D1447" s="18"/>
      <c r="E1447" s="18"/>
      <c r="F1447" s="18"/>
      <c r="H1447" s="18"/>
      <c r="I1447" s="18"/>
    </row>
    <row r="1448" spans="1:9">
      <c r="A1448" s="41"/>
      <c r="D1448" s="18"/>
      <c r="E1448" s="18"/>
      <c r="F1448" s="18"/>
      <c r="H1448" s="18"/>
      <c r="I1448" s="18"/>
    </row>
    <row r="1449" spans="1:9">
      <c r="A1449" s="41"/>
      <c r="D1449" s="18"/>
      <c r="E1449" s="18"/>
      <c r="F1449" s="18"/>
      <c r="H1449" s="18"/>
      <c r="I1449" s="18"/>
    </row>
    <row r="1450" spans="1:9">
      <c r="A1450" s="41"/>
      <c r="D1450" s="18"/>
      <c r="E1450" s="18"/>
      <c r="F1450" s="18"/>
      <c r="H1450" s="18"/>
      <c r="I1450" s="18"/>
    </row>
    <row r="1451" spans="1:9">
      <c r="A1451" s="41"/>
      <c r="D1451" s="18"/>
      <c r="E1451" s="18"/>
      <c r="F1451" s="18"/>
      <c r="H1451" s="18"/>
      <c r="I1451" s="18"/>
    </row>
    <row r="1452" spans="1:9">
      <c r="A1452" s="41"/>
      <c r="D1452" s="18"/>
      <c r="E1452" s="18"/>
      <c r="F1452" s="18"/>
      <c r="H1452" s="18"/>
      <c r="I1452" s="18"/>
    </row>
    <row r="1453" spans="1:9">
      <c r="A1453" s="41"/>
      <c r="D1453" s="18"/>
      <c r="E1453" s="18"/>
      <c r="F1453" s="18"/>
      <c r="H1453" s="18"/>
      <c r="I1453" s="18"/>
    </row>
    <row r="1454" spans="1:9">
      <c r="A1454" s="41"/>
      <c r="D1454" s="18"/>
      <c r="E1454" s="18"/>
      <c r="F1454" s="18"/>
      <c r="H1454" s="18"/>
      <c r="I1454" s="18"/>
    </row>
    <row r="1455" spans="1:9">
      <c r="A1455" s="41"/>
      <c r="D1455" s="18"/>
      <c r="E1455" s="18"/>
      <c r="F1455" s="18"/>
      <c r="H1455" s="18"/>
      <c r="I1455" s="18"/>
    </row>
    <row r="1456" spans="1:9">
      <c r="A1456" s="41"/>
      <c r="D1456" s="18"/>
      <c r="E1456" s="18"/>
      <c r="F1456" s="18"/>
      <c r="H1456" s="18"/>
      <c r="I1456" s="18"/>
    </row>
    <row r="1457" spans="1:9">
      <c r="A1457" s="41"/>
      <c r="D1457" s="18"/>
      <c r="E1457" s="18"/>
      <c r="F1457" s="18"/>
      <c r="H1457" s="18"/>
      <c r="I1457" s="18"/>
    </row>
    <row r="1458" spans="1:9">
      <c r="A1458" s="41"/>
      <c r="D1458" s="18"/>
      <c r="E1458" s="18"/>
      <c r="F1458" s="18"/>
      <c r="H1458" s="18"/>
      <c r="I1458" s="18"/>
    </row>
    <row r="1459" spans="1:9">
      <c r="A1459" s="41"/>
      <c r="D1459" s="18"/>
      <c r="E1459" s="18"/>
      <c r="F1459" s="18"/>
      <c r="H1459" s="18"/>
      <c r="I1459" s="18"/>
    </row>
    <row r="1460" spans="1:9">
      <c r="A1460" s="41"/>
      <c r="D1460" s="18"/>
      <c r="E1460" s="18"/>
      <c r="F1460" s="18"/>
      <c r="H1460" s="18"/>
      <c r="I1460" s="18"/>
    </row>
    <row r="1461" spans="1:9">
      <c r="A1461" s="41"/>
      <c r="D1461" s="18"/>
      <c r="E1461" s="18"/>
      <c r="F1461" s="18"/>
      <c r="H1461" s="18"/>
      <c r="I1461" s="18"/>
    </row>
    <row r="1462" spans="1:9">
      <c r="A1462" s="41"/>
      <c r="D1462" s="18"/>
      <c r="E1462" s="18"/>
      <c r="F1462" s="18"/>
      <c r="H1462" s="18"/>
      <c r="I1462" s="18"/>
    </row>
    <row r="1463" spans="1:9">
      <c r="A1463" s="41"/>
      <c r="D1463" s="18"/>
      <c r="E1463" s="18"/>
      <c r="F1463" s="18"/>
      <c r="H1463" s="18"/>
      <c r="I1463" s="18"/>
    </row>
    <row r="1464" spans="1:9">
      <c r="A1464" s="41"/>
      <c r="D1464" s="18"/>
      <c r="E1464" s="18"/>
      <c r="F1464" s="18"/>
      <c r="H1464" s="18"/>
      <c r="I1464" s="18"/>
    </row>
    <row r="1465" spans="1:9">
      <c r="A1465" s="41"/>
      <c r="D1465" s="18"/>
      <c r="E1465" s="18"/>
      <c r="F1465" s="18"/>
      <c r="H1465" s="18"/>
      <c r="I1465" s="18"/>
    </row>
    <row r="1466" spans="1:9">
      <c r="A1466" s="41"/>
      <c r="D1466" s="18"/>
      <c r="E1466" s="18"/>
      <c r="F1466" s="18"/>
      <c r="H1466" s="18"/>
      <c r="I1466" s="18"/>
    </row>
    <row r="1467" spans="1:9">
      <c r="A1467" s="41"/>
      <c r="D1467" s="18"/>
      <c r="E1467" s="18"/>
      <c r="F1467" s="18"/>
      <c r="H1467" s="18"/>
      <c r="I1467" s="18"/>
    </row>
    <row r="1468" spans="1:9">
      <c r="A1468" s="41"/>
      <c r="D1468" s="18"/>
      <c r="E1468" s="18"/>
      <c r="F1468" s="18"/>
      <c r="H1468" s="18"/>
      <c r="I1468" s="18"/>
    </row>
    <row r="1469" spans="1:9">
      <c r="A1469" s="41"/>
      <c r="D1469" s="18"/>
      <c r="E1469" s="18"/>
      <c r="F1469" s="18"/>
      <c r="H1469" s="18"/>
      <c r="I1469" s="18"/>
    </row>
    <row r="1470" spans="1:9">
      <c r="A1470" s="41"/>
      <c r="D1470" s="18"/>
      <c r="E1470" s="18"/>
      <c r="F1470" s="18"/>
      <c r="H1470" s="18"/>
      <c r="I1470" s="18"/>
    </row>
    <row r="1471" spans="1:9">
      <c r="A1471" s="41"/>
      <c r="D1471" s="18"/>
      <c r="E1471" s="18"/>
      <c r="F1471" s="18"/>
      <c r="H1471" s="18"/>
      <c r="I1471" s="18"/>
    </row>
    <row r="1472" spans="1:9">
      <c r="A1472" s="41"/>
      <c r="D1472" s="18"/>
      <c r="E1472" s="18"/>
      <c r="F1472" s="18"/>
      <c r="H1472" s="18"/>
      <c r="I1472" s="18"/>
    </row>
    <row r="1473" spans="1:9">
      <c r="A1473" s="41"/>
      <c r="D1473" s="18"/>
      <c r="E1473" s="18"/>
      <c r="F1473" s="18"/>
      <c r="H1473" s="18"/>
      <c r="I1473" s="18"/>
    </row>
    <row r="1474" spans="1:9">
      <c r="A1474" s="41"/>
      <c r="D1474" s="18"/>
      <c r="E1474" s="18"/>
      <c r="F1474" s="18"/>
      <c r="H1474" s="18"/>
      <c r="I1474" s="18"/>
    </row>
    <row r="1475" spans="1:9">
      <c r="A1475" s="41"/>
      <c r="D1475" s="18"/>
      <c r="E1475" s="18"/>
      <c r="F1475" s="18"/>
      <c r="H1475" s="18"/>
      <c r="I1475" s="18"/>
    </row>
    <row r="1476" spans="1:9">
      <c r="A1476" s="41"/>
      <c r="D1476" s="18"/>
      <c r="E1476" s="18"/>
      <c r="F1476" s="18"/>
      <c r="H1476" s="18"/>
      <c r="I1476" s="18"/>
    </row>
    <row r="1477" spans="1:9">
      <c r="A1477" s="41"/>
      <c r="D1477" s="18"/>
      <c r="E1477" s="18"/>
      <c r="F1477" s="18"/>
      <c r="H1477" s="18"/>
      <c r="I1477" s="18"/>
    </row>
    <row r="1478" spans="1:9">
      <c r="A1478" s="41"/>
      <c r="D1478" s="18"/>
      <c r="E1478" s="18"/>
      <c r="F1478" s="18"/>
      <c r="H1478" s="18"/>
      <c r="I1478" s="18"/>
    </row>
    <row r="1479" spans="1:9">
      <c r="A1479" s="41"/>
      <c r="D1479" s="18"/>
      <c r="E1479" s="18"/>
      <c r="F1479" s="18"/>
      <c r="H1479" s="18"/>
      <c r="I1479" s="18"/>
    </row>
    <row r="1480" spans="1:9">
      <c r="A1480" s="41"/>
      <c r="D1480" s="18"/>
      <c r="E1480" s="18"/>
      <c r="F1480" s="18"/>
      <c r="H1480" s="18"/>
      <c r="I1480" s="18"/>
    </row>
    <row r="1481" spans="1:9">
      <c r="A1481" s="41"/>
      <c r="D1481" s="18"/>
      <c r="E1481" s="18"/>
      <c r="F1481" s="18"/>
      <c r="H1481" s="18"/>
      <c r="I1481" s="18"/>
    </row>
    <row r="1482" spans="1:9">
      <c r="A1482" s="41"/>
      <c r="D1482" s="18"/>
      <c r="E1482" s="18"/>
      <c r="F1482" s="18"/>
      <c r="H1482" s="18"/>
      <c r="I1482" s="18"/>
    </row>
    <row r="1483" spans="1:9">
      <c r="A1483" s="41"/>
      <c r="D1483" s="18"/>
      <c r="E1483" s="18"/>
      <c r="F1483" s="18"/>
      <c r="H1483" s="18"/>
      <c r="I1483" s="18"/>
    </row>
    <row r="1484" spans="1:9">
      <c r="A1484" s="41"/>
      <c r="D1484" s="18"/>
      <c r="E1484" s="18"/>
      <c r="F1484" s="18"/>
      <c r="H1484" s="18"/>
      <c r="I1484" s="18"/>
    </row>
    <row r="1485" spans="1:9">
      <c r="A1485" s="41"/>
      <c r="D1485" s="18"/>
      <c r="E1485" s="18"/>
      <c r="F1485" s="18"/>
      <c r="H1485" s="18"/>
      <c r="I1485" s="18"/>
    </row>
    <row r="1486" spans="1:9">
      <c r="A1486" s="41"/>
      <c r="D1486" s="18"/>
      <c r="E1486" s="18"/>
      <c r="F1486" s="18"/>
      <c r="H1486" s="18"/>
      <c r="I1486" s="18"/>
    </row>
    <row r="1487" spans="1:9">
      <c r="A1487" s="41"/>
      <c r="D1487" s="18"/>
      <c r="E1487" s="18"/>
      <c r="F1487" s="18"/>
      <c r="H1487" s="18"/>
      <c r="I1487" s="18"/>
    </row>
    <row r="1488" spans="1:9">
      <c r="A1488" s="41"/>
      <c r="D1488" s="18"/>
      <c r="E1488" s="18"/>
      <c r="F1488" s="18"/>
      <c r="H1488" s="18"/>
      <c r="I1488" s="18"/>
    </row>
    <row r="1489" spans="1:9">
      <c r="A1489" s="41"/>
      <c r="D1489" s="18"/>
      <c r="E1489" s="18"/>
      <c r="F1489" s="18"/>
      <c r="H1489" s="18"/>
      <c r="I1489" s="18"/>
    </row>
    <row r="1490" spans="1:9">
      <c r="A1490" s="41"/>
      <c r="D1490" s="18"/>
      <c r="E1490" s="18"/>
      <c r="F1490" s="18"/>
      <c r="H1490" s="18"/>
      <c r="I1490" s="18"/>
    </row>
    <row r="1491" spans="1:9">
      <c r="A1491" s="41"/>
      <c r="D1491" s="18"/>
      <c r="E1491" s="18"/>
      <c r="F1491" s="18"/>
      <c r="H1491" s="18"/>
      <c r="I1491" s="18"/>
    </row>
    <row r="1492" spans="1:9">
      <c r="A1492" s="41"/>
      <c r="D1492" s="18"/>
      <c r="E1492" s="18"/>
      <c r="F1492" s="18"/>
      <c r="H1492" s="18"/>
      <c r="I1492" s="18"/>
    </row>
    <row r="1493" spans="1:9">
      <c r="A1493" s="41"/>
      <c r="D1493" s="18"/>
      <c r="E1493" s="18"/>
      <c r="F1493" s="18"/>
      <c r="H1493" s="18"/>
      <c r="I1493" s="18"/>
    </row>
    <row r="1494" spans="1:9">
      <c r="A1494" s="41"/>
      <c r="D1494" s="18"/>
      <c r="E1494" s="18"/>
      <c r="F1494" s="18"/>
      <c r="H1494" s="18"/>
      <c r="I1494" s="18"/>
    </row>
    <row r="1495" spans="1:9">
      <c r="A1495" s="41"/>
      <c r="D1495" s="18"/>
      <c r="E1495" s="18"/>
      <c r="F1495" s="18"/>
      <c r="H1495" s="18"/>
      <c r="I1495" s="18"/>
    </row>
    <row r="1496" spans="1:9">
      <c r="A1496" s="41"/>
      <c r="D1496" s="18"/>
      <c r="E1496" s="18"/>
      <c r="F1496" s="18"/>
      <c r="H1496" s="18"/>
      <c r="I1496" s="18"/>
    </row>
    <row r="1497" spans="1:9">
      <c r="A1497" s="41"/>
      <c r="D1497" s="18"/>
      <c r="E1497" s="18"/>
      <c r="F1497" s="18"/>
      <c r="H1497" s="18"/>
      <c r="I1497" s="18"/>
    </row>
    <row r="1498" spans="1:9">
      <c r="A1498" s="41"/>
      <c r="D1498" s="18"/>
      <c r="E1498" s="18"/>
      <c r="F1498" s="18"/>
      <c r="H1498" s="18"/>
      <c r="I1498" s="18"/>
    </row>
    <row r="1499" spans="1:9">
      <c r="A1499" s="41"/>
      <c r="D1499" s="18"/>
      <c r="E1499" s="18"/>
      <c r="F1499" s="18"/>
      <c r="H1499" s="18"/>
      <c r="I1499" s="18"/>
    </row>
    <row r="1500" spans="1:9">
      <c r="A1500" s="41"/>
      <c r="D1500" s="18"/>
      <c r="E1500" s="18"/>
      <c r="F1500" s="18"/>
      <c r="H1500" s="18"/>
      <c r="I1500" s="18"/>
    </row>
    <row r="1501" spans="1:9">
      <c r="A1501" s="41"/>
      <c r="D1501" s="18"/>
      <c r="E1501" s="18"/>
      <c r="F1501" s="18"/>
      <c r="H1501" s="18"/>
      <c r="I1501" s="18"/>
    </row>
    <row r="1502" spans="1:9">
      <c r="A1502" s="41"/>
      <c r="D1502" s="18"/>
      <c r="E1502" s="18"/>
      <c r="F1502" s="18"/>
      <c r="H1502" s="18"/>
      <c r="I1502" s="18"/>
    </row>
    <row r="1503" spans="1:9">
      <c r="A1503" s="41"/>
      <c r="D1503" s="18"/>
      <c r="E1503" s="18"/>
      <c r="F1503" s="18"/>
      <c r="H1503" s="18"/>
      <c r="I1503" s="18"/>
    </row>
    <row r="1504" spans="1:9">
      <c r="A1504" s="41"/>
      <c r="D1504" s="18"/>
      <c r="E1504" s="18"/>
      <c r="F1504" s="18"/>
      <c r="H1504" s="18"/>
      <c r="I1504" s="18"/>
    </row>
    <row r="1505" spans="1:9">
      <c r="A1505" s="41"/>
      <c r="D1505" s="18"/>
      <c r="E1505" s="18"/>
      <c r="F1505" s="18"/>
      <c r="H1505" s="18"/>
      <c r="I1505" s="18"/>
    </row>
    <row r="1506" spans="1:9">
      <c r="A1506" s="41"/>
      <c r="D1506" s="18"/>
      <c r="E1506" s="18"/>
      <c r="F1506" s="18"/>
      <c r="H1506" s="18"/>
      <c r="I1506" s="18"/>
    </row>
    <row r="1507" spans="1:9">
      <c r="A1507" s="41"/>
      <c r="D1507" s="18"/>
      <c r="E1507" s="18"/>
      <c r="F1507" s="18"/>
      <c r="H1507" s="18"/>
      <c r="I1507" s="18"/>
    </row>
    <row r="1508" spans="1:9">
      <c r="A1508" s="41"/>
      <c r="D1508" s="18"/>
      <c r="E1508" s="18"/>
      <c r="F1508" s="18"/>
      <c r="H1508" s="18"/>
      <c r="I1508" s="18"/>
    </row>
    <row r="1509" spans="1:9">
      <c r="A1509" s="41"/>
      <c r="D1509" s="18"/>
      <c r="E1509" s="18"/>
      <c r="F1509" s="18"/>
      <c r="H1509" s="18"/>
      <c r="I1509" s="18"/>
    </row>
    <row r="1510" spans="1:9">
      <c r="A1510" s="41"/>
      <c r="D1510" s="18"/>
      <c r="E1510" s="18"/>
      <c r="F1510" s="18"/>
      <c r="H1510" s="18"/>
      <c r="I1510" s="18"/>
    </row>
    <row r="1511" spans="1:9">
      <c r="A1511" s="41"/>
      <c r="D1511" s="18"/>
      <c r="E1511" s="18"/>
      <c r="F1511" s="18"/>
      <c r="H1511" s="18"/>
      <c r="I1511" s="18"/>
    </row>
    <row r="1512" spans="1:9">
      <c r="A1512" s="41"/>
      <c r="D1512" s="18"/>
      <c r="E1512" s="18"/>
      <c r="F1512" s="18"/>
      <c r="H1512" s="18"/>
      <c r="I1512" s="18"/>
    </row>
    <row r="1513" spans="1:9">
      <c r="A1513" s="41"/>
      <c r="D1513" s="18"/>
      <c r="E1513" s="18"/>
      <c r="F1513" s="18"/>
      <c r="H1513" s="18"/>
      <c r="I1513" s="18"/>
    </row>
    <row r="1514" spans="1:9">
      <c r="A1514" s="41"/>
      <c r="D1514" s="18"/>
      <c r="E1514" s="18"/>
      <c r="F1514" s="18"/>
      <c r="H1514" s="18"/>
      <c r="I1514" s="18"/>
    </row>
    <row r="1515" spans="1:9">
      <c r="A1515" s="41"/>
      <c r="D1515" s="18"/>
      <c r="E1515" s="18"/>
      <c r="F1515" s="18"/>
      <c r="H1515" s="18"/>
      <c r="I1515" s="18"/>
    </row>
    <row r="1516" spans="1:9">
      <c r="A1516" s="41"/>
      <c r="D1516" s="18"/>
      <c r="E1516" s="18"/>
      <c r="F1516" s="18"/>
      <c r="H1516" s="18"/>
      <c r="I1516" s="18"/>
    </row>
    <row r="1517" spans="1:9">
      <c r="A1517" s="41"/>
      <c r="D1517" s="18"/>
      <c r="E1517" s="18"/>
      <c r="F1517" s="18"/>
      <c r="H1517" s="18"/>
      <c r="I1517" s="18"/>
    </row>
    <row r="1518" spans="1:9">
      <c r="A1518" s="41"/>
      <c r="D1518" s="18"/>
      <c r="E1518" s="18"/>
      <c r="F1518" s="18"/>
      <c r="H1518" s="18"/>
      <c r="I1518" s="18"/>
    </row>
    <row r="1519" spans="1:9">
      <c r="A1519" s="41"/>
      <c r="D1519" s="18"/>
      <c r="E1519" s="18"/>
      <c r="F1519" s="18"/>
      <c r="H1519" s="18"/>
      <c r="I1519" s="18"/>
    </row>
    <row r="1520" spans="1:9">
      <c r="A1520" s="41"/>
      <c r="D1520" s="18"/>
      <c r="E1520" s="18"/>
      <c r="F1520" s="18"/>
      <c r="H1520" s="18"/>
      <c r="I1520" s="18"/>
    </row>
    <row r="1521" spans="1:9">
      <c r="A1521" s="41"/>
      <c r="D1521" s="18"/>
      <c r="E1521" s="18"/>
      <c r="F1521" s="18"/>
      <c r="H1521" s="18"/>
      <c r="I1521" s="18"/>
    </row>
    <row r="1522" spans="1:9">
      <c r="A1522" s="41"/>
      <c r="D1522" s="18"/>
      <c r="E1522" s="18"/>
      <c r="F1522" s="18"/>
      <c r="H1522" s="18"/>
      <c r="I1522" s="18"/>
    </row>
    <row r="1523" spans="1:9">
      <c r="A1523" s="41"/>
      <c r="D1523" s="18"/>
      <c r="E1523" s="18"/>
      <c r="F1523" s="18"/>
      <c r="H1523" s="18"/>
      <c r="I1523" s="18"/>
    </row>
    <row r="1524" spans="1:9">
      <c r="A1524" s="41"/>
      <c r="D1524" s="18"/>
      <c r="E1524" s="18"/>
      <c r="F1524" s="18"/>
      <c r="H1524" s="18"/>
      <c r="I1524" s="18"/>
    </row>
    <row r="1525" spans="1:9">
      <c r="A1525" s="41"/>
      <c r="D1525" s="18"/>
      <c r="E1525" s="18"/>
      <c r="F1525" s="18"/>
      <c r="H1525" s="18"/>
      <c r="I1525" s="18"/>
    </row>
    <row r="1526" spans="1:9">
      <c r="A1526" s="41"/>
      <c r="D1526" s="18"/>
      <c r="E1526" s="18"/>
      <c r="F1526" s="18"/>
      <c r="H1526" s="18"/>
      <c r="I1526" s="18"/>
    </row>
    <row r="1527" spans="1:9">
      <c r="A1527" s="41"/>
      <c r="D1527" s="18"/>
      <c r="E1527" s="18"/>
      <c r="F1527" s="18"/>
      <c r="H1527" s="18"/>
      <c r="I1527" s="18"/>
    </row>
    <row r="1528" spans="1:9">
      <c r="A1528" s="41"/>
      <c r="D1528" s="18"/>
      <c r="E1528" s="18"/>
      <c r="F1528" s="18"/>
      <c r="H1528" s="18"/>
      <c r="I1528" s="18"/>
    </row>
    <row r="1529" spans="1:9">
      <c r="A1529" s="41"/>
      <c r="D1529" s="18"/>
      <c r="E1529" s="18"/>
      <c r="F1529" s="18"/>
      <c r="H1529" s="18"/>
      <c r="I1529" s="18"/>
    </row>
    <row r="1530" spans="1:9">
      <c r="A1530" s="41"/>
      <c r="D1530" s="18"/>
      <c r="E1530" s="18"/>
      <c r="F1530" s="18"/>
      <c r="H1530" s="18"/>
      <c r="I1530" s="18"/>
    </row>
    <row r="1531" spans="1:9">
      <c r="A1531" s="41"/>
      <c r="D1531" s="18"/>
      <c r="E1531" s="18"/>
      <c r="F1531" s="18"/>
      <c r="H1531" s="18"/>
      <c r="I1531" s="18"/>
    </row>
    <row r="1532" spans="1:9">
      <c r="A1532" s="41"/>
      <c r="D1532" s="18"/>
      <c r="E1532" s="18"/>
      <c r="F1532" s="18"/>
      <c r="H1532" s="18"/>
      <c r="I1532" s="18"/>
    </row>
    <row r="1533" spans="1:9">
      <c r="A1533" s="41"/>
      <c r="D1533" s="18"/>
      <c r="E1533" s="18"/>
      <c r="F1533" s="18"/>
      <c r="H1533" s="18"/>
      <c r="I1533" s="18"/>
    </row>
    <row r="1534" spans="1:9">
      <c r="A1534" s="41"/>
      <c r="D1534" s="18"/>
      <c r="E1534" s="18"/>
      <c r="F1534" s="18"/>
      <c r="H1534" s="18"/>
      <c r="I1534" s="18"/>
    </row>
    <row r="1535" spans="1:9">
      <c r="A1535" s="41"/>
      <c r="D1535" s="18"/>
      <c r="E1535" s="18"/>
      <c r="F1535" s="18"/>
      <c r="H1535" s="18"/>
      <c r="I1535" s="18"/>
    </row>
    <row r="1536" spans="1:9">
      <c r="A1536" s="41"/>
      <c r="D1536" s="18"/>
      <c r="E1536" s="18"/>
      <c r="F1536" s="18"/>
      <c r="H1536" s="18"/>
      <c r="I1536" s="18"/>
    </row>
    <row r="1537" spans="1:9">
      <c r="A1537" s="41"/>
      <c r="D1537" s="18"/>
      <c r="E1537" s="18"/>
      <c r="F1537" s="18"/>
      <c r="H1537" s="18"/>
      <c r="I1537" s="18"/>
    </row>
    <row r="1538" spans="1:9">
      <c r="A1538" s="41"/>
      <c r="D1538" s="18"/>
      <c r="E1538" s="18"/>
      <c r="F1538" s="18"/>
      <c r="H1538" s="18"/>
      <c r="I1538" s="18"/>
    </row>
    <row r="1539" spans="1:9">
      <c r="A1539" s="41"/>
      <c r="D1539" s="18"/>
      <c r="E1539" s="18"/>
      <c r="F1539" s="18"/>
      <c r="H1539" s="18"/>
      <c r="I1539" s="18"/>
    </row>
    <row r="1540" spans="1:9">
      <c r="A1540" s="41"/>
      <c r="D1540" s="18"/>
      <c r="E1540" s="18"/>
      <c r="F1540" s="18"/>
      <c r="H1540" s="18"/>
      <c r="I1540" s="18"/>
    </row>
    <row r="1541" spans="1:9">
      <c r="A1541" s="41"/>
      <c r="D1541" s="18"/>
      <c r="E1541" s="18"/>
      <c r="F1541" s="18"/>
      <c r="H1541" s="18"/>
      <c r="I1541" s="18"/>
    </row>
    <row r="1542" spans="1:9">
      <c r="A1542" s="41"/>
      <c r="D1542" s="18"/>
      <c r="E1542" s="18"/>
      <c r="F1542" s="18"/>
      <c r="H1542" s="18"/>
      <c r="I1542" s="18"/>
    </row>
    <row r="1543" spans="1:9">
      <c r="A1543" s="41"/>
      <c r="D1543" s="18"/>
      <c r="E1543" s="18"/>
      <c r="F1543" s="18"/>
      <c r="H1543" s="18"/>
      <c r="I1543" s="18"/>
    </row>
    <row r="1544" spans="1:9">
      <c r="A1544" s="41"/>
      <c r="D1544" s="18"/>
      <c r="E1544" s="18"/>
      <c r="F1544" s="18"/>
      <c r="H1544" s="18"/>
      <c r="I1544" s="18"/>
    </row>
    <row r="1545" spans="1:9">
      <c r="A1545" s="41"/>
      <c r="D1545" s="18"/>
      <c r="E1545" s="18"/>
      <c r="F1545" s="18"/>
      <c r="H1545" s="18"/>
      <c r="I1545" s="18"/>
    </row>
    <row r="1546" spans="1:9">
      <c r="A1546" s="41"/>
      <c r="D1546" s="18"/>
      <c r="E1546" s="18"/>
      <c r="F1546" s="18"/>
      <c r="H1546" s="18"/>
      <c r="I1546" s="18"/>
    </row>
    <row r="1547" spans="1:9">
      <c r="A1547" s="41"/>
      <c r="D1547" s="18"/>
      <c r="E1547" s="18"/>
      <c r="F1547" s="18"/>
      <c r="H1547" s="18"/>
      <c r="I1547" s="18"/>
    </row>
    <row r="1548" spans="1:9">
      <c r="A1548" s="41"/>
      <c r="D1548" s="18"/>
      <c r="E1548" s="18"/>
      <c r="F1548" s="18"/>
      <c r="H1548" s="18"/>
      <c r="I1548" s="18"/>
    </row>
    <row r="1549" spans="1:9">
      <c r="A1549" s="41"/>
      <c r="D1549" s="18"/>
      <c r="E1549" s="18"/>
      <c r="F1549" s="18"/>
      <c r="H1549" s="18"/>
      <c r="I1549" s="18"/>
    </row>
    <row r="1550" spans="1:9">
      <c r="A1550" s="41"/>
      <c r="D1550" s="18"/>
      <c r="E1550" s="18"/>
      <c r="F1550" s="18"/>
      <c r="H1550" s="18"/>
      <c r="I1550" s="18"/>
    </row>
    <row r="1551" spans="1:9">
      <c r="A1551" s="41"/>
      <c r="D1551" s="18"/>
      <c r="E1551" s="18"/>
      <c r="F1551" s="18"/>
      <c r="H1551" s="18"/>
      <c r="I1551" s="18"/>
    </row>
    <row r="1552" spans="1:9">
      <c r="A1552" s="41"/>
      <c r="D1552" s="18"/>
      <c r="E1552" s="18"/>
      <c r="F1552" s="18"/>
      <c r="H1552" s="18"/>
      <c r="I1552" s="18"/>
    </row>
    <row r="1553" spans="1:9">
      <c r="A1553" s="41"/>
      <c r="D1553" s="18"/>
      <c r="E1553" s="18"/>
      <c r="F1553" s="18"/>
      <c r="H1553" s="18"/>
      <c r="I1553" s="18"/>
    </row>
    <row r="1554" spans="1:9">
      <c r="A1554" s="41"/>
      <c r="D1554" s="18"/>
      <c r="E1554" s="18"/>
      <c r="F1554" s="18"/>
      <c r="H1554" s="18"/>
      <c r="I1554" s="18"/>
    </row>
    <row r="1555" spans="1:9">
      <c r="A1555" s="41"/>
      <c r="D1555" s="18"/>
      <c r="E1555" s="18"/>
      <c r="F1555" s="18"/>
      <c r="H1555" s="18"/>
      <c r="I1555" s="18"/>
    </row>
    <row r="1556" spans="1:9">
      <c r="A1556" s="41"/>
      <c r="D1556" s="18"/>
      <c r="E1556" s="18"/>
      <c r="F1556" s="18"/>
      <c r="H1556" s="18"/>
      <c r="I1556" s="18"/>
    </row>
    <row r="1557" spans="1:9">
      <c r="A1557" s="41"/>
      <c r="D1557" s="18"/>
      <c r="E1557" s="18"/>
      <c r="F1557" s="18"/>
      <c r="H1557" s="18"/>
      <c r="I1557" s="18"/>
    </row>
    <row r="1558" spans="1:9">
      <c r="A1558" s="41"/>
      <c r="D1558" s="18"/>
      <c r="E1558" s="18"/>
      <c r="F1558" s="18"/>
      <c r="H1558" s="18"/>
      <c r="I1558" s="18"/>
    </row>
    <row r="1559" spans="1:9">
      <c r="A1559" s="41"/>
      <c r="D1559" s="18"/>
      <c r="E1559" s="18"/>
      <c r="F1559" s="18"/>
      <c r="H1559" s="18"/>
      <c r="I1559" s="18"/>
    </row>
    <row r="1560" spans="1:9">
      <c r="A1560" s="41"/>
      <c r="D1560" s="18"/>
      <c r="E1560" s="18"/>
      <c r="F1560" s="18"/>
      <c r="H1560" s="18"/>
      <c r="I1560" s="18"/>
    </row>
    <row r="1561" spans="1:9">
      <c r="A1561" s="41"/>
      <c r="D1561" s="18"/>
      <c r="E1561" s="18"/>
      <c r="F1561" s="18"/>
      <c r="H1561" s="18"/>
      <c r="I1561" s="18"/>
    </row>
    <row r="1562" spans="1:9">
      <c r="A1562" s="41"/>
      <c r="D1562" s="18"/>
      <c r="E1562" s="18"/>
      <c r="F1562" s="18"/>
      <c r="H1562" s="18"/>
      <c r="I1562" s="18"/>
    </row>
    <row r="1563" spans="1:9">
      <c r="A1563" s="41"/>
      <c r="D1563" s="18"/>
      <c r="E1563" s="18"/>
      <c r="F1563" s="18"/>
      <c r="H1563" s="18"/>
      <c r="I1563" s="18"/>
    </row>
    <row r="1564" spans="1:9">
      <c r="A1564" s="41"/>
      <c r="D1564" s="18"/>
      <c r="E1564" s="18"/>
      <c r="F1564" s="18"/>
      <c r="H1564" s="18"/>
      <c r="I1564" s="18"/>
    </row>
    <row r="1565" spans="1:9">
      <c r="A1565" s="41"/>
      <c r="D1565" s="18"/>
      <c r="E1565" s="18"/>
      <c r="F1565" s="18"/>
      <c r="H1565" s="18"/>
      <c r="I1565" s="18"/>
    </row>
    <row r="1566" spans="1:9">
      <c r="A1566" s="41"/>
      <c r="D1566" s="18"/>
      <c r="E1566" s="18"/>
      <c r="F1566" s="18"/>
      <c r="H1566" s="18"/>
      <c r="I1566" s="18"/>
    </row>
    <row r="1567" spans="1:9">
      <c r="A1567" s="41"/>
      <c r="D1567" s="18"/>
      <c r="E1567" s="18"/>
      <c r="F1567" s="18"/>
      <c r="H1567" s="18"/>
      <c r="I1567" s="18"/>
    </row>
    <row r="1568" spans="1:9">
      <c r="A1568" s="41"/>
      <c r="D1568" s="18"/>
      <c r="E1568" s="18"/>
      <c r="F1568" s="18"/>
      <c r="H1568" s="18"/>
      <c r="I1568" s="18"/>
    </row>
    <row r="1569" spans="1:9">
      <c r="A1569" s="41"/>
      <c r="D1569" s="18"/>
      <c r="E1569" s="18"/>
      <c r="F1569" s="18"/>
      <c r="H1569" s="18"/>
      <c r="I1569" s="18"/>
    </row>
    <row r="1570" spans="1:9">
      <c r="A1570" s="41"/>
      <c r="D1570" s="18"/>
      <c r="E1570" s="18"/>
      <c r="F1570" s="18"/>
      <c r="H1570" s="18"/>
      <c r="I1570" s="18"/>
    </row>
    <row r="1571" spans="1:9">
      <c r="A1571" s="41"/>
      <c r="D1571" s="18"/>
      <c r="E1571" s="18"/>
      <c r="F1571" s="18"/>
      <c r="H1571" s="18"/>
      <c r="I1571" s="18"/>
    </row>
    <row r="1572" spans="1:9">
      <c r="A1572" s="41"/>
      <c r="D1572" s="18"/>
      <c r="E1572" s="18"/>
      <c r="F1572" s="18"/>
      <c r="H1572" s="18"/>
      <c r="I1572" s="18"/>
    </row>
    <row r="1573" spans="1:9">
      <c r="A1573" s="41"/>
      <c r="D1573" s="18"/>
      <c r="E1573" s="18"/>
      <c r="F1573" s="18"/>
      <c r="H1573" s="18"/>
      <c r="I1573" s="18"/>
    </row>
    <row r="1574" spans="1:9">
      <c r="A1574" s="41"/>
      <c r="D1574" s="18"/>
      <c r="E1574" s="18"/>
      <c r="F1574" s="18"/>
      <c r="H1574" s="18"/>
      <c r="I1574" s="18"/>
    </row>
    <row r="1575" spans="1:9">
      <c r="A1575" s="41"/>
      <c r="D1575" s="18"/>
      <c r="E1575" s="18"/>
      <c r="F1575" s="18"/>
      <c r="H1575" s="18"/>
      <c r="I1575" s="18"/>
    </row>
    <row r="1576" spans="1:9">
      <c r="A1576" s="41"/>
      <c r="D1576" s="18"/>
      <c r="E1576" s="18"/>
      <c r="F1576" s="18"/>
      <c r="H1576" s="18"/>
      <c r="I1576" s="18"/>
    </row>
    <row r="1577" spans="1:9">
      <c r="A1577" s="41"/>
      <c r="D1577" s="18"/>
      <c r="E1577" s="18"/>
      <c r="F1577" s="18"/>
      <c r="H1577" s="18"/>
      <c r="I1577" s="18"/>
    </row>
    <row r="1578" spans="1:9">
      <c r="A1578" s="41"/>
      <c r="D1578" s="18"/>
      <c r="E1578" s="18"/>
      <c r="F1578" s="18"/>
      <c r="H1578" s="18"/>
      <c r="I1578" s="18"/>
    </row>
    <row r="1579" spans="1:9">
      <c r="A1579" s="41"/>
      <c r="D1579" s="18"/>
      <c r="E1579" s="18"/>
      <c r="F1579" s="18"/>
      <c r="H1579" s="18"/>
      <c r="I1579" s="18"/>
    </row>
    <row r="1580" spans="1:9">
      <c r="A1580" s="41"/>
      <c r="D1580" s="18"/>
      <c r="E1580" s="18"/>
      <c r="F1580" s="18"/>
      <c r="H1580" s="18"/>
      <c r="I1580" s="18"/>
    </row>
    <row r="1581" spans="1:9">
      <c r="A1581" s="41"/>
      <c r="D1581" s="18"/>
      <c r="E1581" s="18"/>
      <c r="F1581" s="18"/>
      <c r="H1581" s="18"/>
      <c r="I1581" s="18"/>
    </row>
    <row r="1582" spans="1:9">
      <c r="A1582" s="41"/>
      <c r="D1582" s="18"/>
      <c r="E1582" s="18"/>
      <c r="F1582" s="18"/>
      <c r="H1582" s="18"/>
      <c r="I1582" s="18"/>
    </row>
    <row r="1583" spans="1:9">
      <c r="A1583" s="41"/>
      <c r="D1583" s="18"/>
      <c r="E1583" s="18"/>
      <c r="F1583" s="18"/>
      <c r="H1583" s="18"/>
      <c r="I1583" s="18"/>
    </row>
    <row r="1584" spans="1:9">
      <c r="A1584" s="41"/>
      <c r="D1584" s="18"/>
      <c r="E1584" s="18"/>
      <c r="F1584" s="18"/>
      <c r="H1584" s="18"/>
      <c r="I1584" s="18"/>
    </row>
    <row r="1585" spans="1:9">
      <c r="A1585" s="41"/>
      <c r="D1585" s="18"/>
      <c r="E1585" s="18"/>
      <c r="F1585" s="18"/>
      <c r="H1585" s="18"/>
      <c r="I1585" s="18"/>
    </row>
    <row r="1586" spans="1:9">
      <c r="A1586" s="41"/>
      <c r="D1586" s="18"/>
      <c r="E1586" s="18"/>
      <c r="F1586" s="18"/>
      <c r="H1586" s="18"/>
      <c r="I1586" s="18"/>
    </row>
    <row r="1587" spans="1:9">
      <c r="A1587" s="41"/>
      <c r="D1587" s="18"/>
      <c r="E1587" s="18"/>
      <c r="F1587" s="18"/>
      <c r="H1587" s="18"/>
      <c r="I1587" s="18"/>
    </row>
    <row r="1588" spans="1:9">
      <c r="A1588" s="41"/>
      <c r="D1588" s="18"/>
      <c r="E1588" s="18"/>
      <c r="F1588" s="18"/>
      <c r="H1588" s="18"/>
      <c r="I1588" s="18"/>
    </row>
    <row r="1589" spans="1:9">
      <c r="A1589" s="41"/>
      <c r="D1589" s="18"/>
      <c r="E1589" s="18"/>
      <c r="F1589" s="18"/>
      <c r="H1589" s="18"/>
      <c r="I1589" s="18"/>
    </row>
    <row r="1590" spans="1:9">
      <c r="A1590" s="41"/>
      <c r="D1590" s="18"/>
      <c r="E1590" s="18"/>
      <c r="F1590" s="18"/>
      <c r="H1590" s="18"/>
      <c r="I1590" s="18"/>
    </row>
    <row r="1591" spans="1:9">
      <c r="A1591" s="41"/>
      <c r="D1591" s="18"/>
      <c r="E1591" s="18"/>
      <c r="F1591" s="18"/>
      <c r="H1591" s="18"/>
      <c r="I1591" s="18"/>
    </row>
    <row r="1592" spans="1:9">
      <c r="A1592" s="41"/>
      <c r="D1592" s="18"/>
      <c r="E1592" s="18"/>
      <c r="F1592" s="18"/>
      <c r="H1592" s="18"/>
      <c r="I1592" s="18"/>
    </row>
    <row r="1593" spans="1:9">
      <c r="A1593" s="41"/>
      <c r="D1593" s="18"/>
      <c r="E1593" s="18"/>
      <c r="F1593" s="18"/>
      <c r="H1593" s="18"/>
      <c r="I1593" s="18"/>
    </row>
    <row r="1594" spans="1:9">
      <c r="A1594" s="41"/>
      <c r="D1594" s="18"/>
      <c r="E1594" s="18"/>
      <c r="F1594" s="18"/>
      <c r="H1594" s="18"/>
      <c r="I1594" s="18"/>
    </row>
    <row r="1595" spans="1:9">
      <c r="A1595" s="41"/>
      <c r="D1595" s="18"/>
      <c r="E1595" s="18"/>
      <c r="F1595" s="18"/>
      <c r="H1595" s="18"/>
      <c r="I1595" s="18"/>
    </row>
    <row r="1596" spans="1:9">
      <c r="A1596" s="41"/>
      <c r="D1596" s="18"/>
      <c r="E1596" s="18"/>
      <c r="F1596" s="18"/>
      <c r="H1596" s="18"/>
      <c r="I1596" s="18"/>
    </row>
    <row r="1597" spans="1:9">
      <c r="A1597" s="41"/>
      <c r="D1597" s="18"/>
      <c r="E1597" s="18"/>
      <c r="F1597" s="18"/>
      <c r="H1597" s="18"/>
      <c r="I1597" s="18"/>
    </row>
    <row r="1598" spans="1:9">
      <c r="A1598" s="41"/>
      <c r="D1598" s="18"/>
      <c r="E1598" s="18"/>
      <c r="F1598" s="18"/>
      <c r="H1598" s="18"/>
      <c r="I1598" s="18"/>
    </row>
    <row r="1599" spans="1:9">
      <c r="A1599" s="41"/>
      <c r="D1599" s="18"/>
      <c r="E1599" s="18"/>
      <c r="F1599" s="18"/>
      <c r="H1599" s="18"/>
      <c r="I1599" s="18"/>
    </row>
    <row r="1600" spans="1:9">
      <c r="A1600" s="41"/>
      <c r="D1600" s="18"/>
      <c r="E1600" s="18"/>
      <c r="F1600" s="18"/>
      <c r="H1600" s="18"/>
      <c r="I1600" s="18"/>
    </row>
    <row r="1601" spans="1:9">
      <c r="A1601" s="41"/>
      <c r="D1601" s="18"/>
      <c r="E1601" s="18"/>
      <c r="F1601" s="18"/>
      <c r="H1601" s="18"/>
      <c r="I1601" s="18"/>
    </row>
    <row r="1602" spans="1:9">
      <c r="A1602" s="41"/>
      <c r="D1602" s="18"/>
      <c r="E1602" s="18"/>
      <c r="F1602" s="18"/>
      <c r="H1602" s="18"/>
      <c r="I1602" s="18"/>
    </row>
    <row r="1603" spans="1:9">
      <c r="A1603" s="41"/>
      <c r="D1603" s="18"/>
      <c r="E1603" s="18"/>
      <c r="F1603" s="18"/>
      <c r="H1603" s="18"/>
      <c r="I1603" s="18"/>
    </row>
    <row r="1604" spans="1:9">
      <c r="A1604" s="41"/>
      <c r="D1604" s="18"/>
      <c r="E1604" s="18"/>
      <c r="F1604" s="18"/>
      <c r="H1604" s="18"/>
      <c r="I1604" s="18"/>
    </row>
    <row r="1605" spans="1:9">
      <c r="A1605" s="41"/>
      <c r="D1605" s="18"/>
      <c r="E1605" s="18"/>
      <c r="F1605" s="18"/>
      <c r="H1605" s="18"/>
      <c r="I1605" s="18"/>
    </row>
    <row r="1606" spans="1:9">
      <c r="A1606" s="41"/>
      <c r="D1606" s="18"/>
      <c r="E1606" s="18"/>
      <c r="F1606" s="18"/>
      <c r="H1606" s="18"/>
      <c r="I1606" s="18"/>
    </row>
    <row r="1607" spans="1:9">
      <c r="A1607" s="41"/>
      <c r="D1607" s="18"/>
      <c r="E1607" s="18"/>
      <c r="F1607" s="18"/>
      <c r="H1607" s="18"/>
      <c r="I1607" s="18"/>
    </row>
    <row r="1608" spans="1:9">
      <c r="A1608" s="41"/>
      <c r="D1608" s="18"/>
      <c r="E1608" s="18"/>
      <c r="F1608" s="18"/>
      <c r="H1608" s="18"/>
      <c r="I1608" s="18"/>
    </row>
    <row r="1609" spans="1:9">
      <c r="A1609" s="41"/>
      <c r="D1609" s="18"/>
      <c r="E1609" s="18"/>
      <c r="F1609" s="18"/>
      <c r="H1609" s="18"/>
      <c r="I1609" s="18"/>
    </row>
    <row r="1610" spans="1:9">
      <c r="A1610" s="41"/>
      <c r="D1610" s="18"/>
      <c r="E1610" s="18"/>
      <c r="F1610" s="18"/>
      <c r="H1610" s="18"/>
      <c r="I1610" s="18"/>
    </row>
    <row r="1611" spans="1:9">
      <c r="A1611" s="41"/>
      <c r="D1611" s="18"/>
      <c r="E1611" s="18"/>
      <c r="F1611" s="18"/>
      <c r="H1611" s="18"/>
      <c r="I1611" s="18"/>
    </row>
    <row r="1612" spans="1:9">
      <c r="A1612" s="41"/>
      <c r="D1612" s="18"/>
      <c r="E1612" s="18"/>
      <c r="F1612" s="18"/>
      <c r="H1612" s="18"/>
      <c r="I1612" s="18"/>
    </row>
    <row r="1613" spans="1:9">
      <c r="A1613" s="41"/>
      <c r="D1613" s="18"/>
      <c r="E1613" s="18"/>
      <c r="F1613" s="18"/>
      <c r="H1613" s="18"/>
      <c r="I1613" s="18"/>
    </row>
    <row r="1614" spans="1:9">
      <c r="A1614" s="41"/>
      <c r="D1614" s="18"/>
      <c r="E1614" s="18"/>
      <c r="F1614" s="18"/>
      <c r="H1614" s="18"/>
      <c r="I1614" s="18"/>
    </row>
    <row r="1615" spans="1:9">
      <c r="A1615" s="41"/>
      <c r="D1615" s="18"/>
      <c r="E1615" s="18"/>
      <c r="F1615" s="18"/>
      <c r="H1615" s="18"/>
      <c r="I1615" s="18"/>
    </row>
    <row r="1616" spans="1:9">
      <c r="A1616" s="41"/>
      <c r="D1616" s="18"/>
      <c r="E1616" s="18"/>
      <c r="F1616" s="18"/>
      <c r="H1616" s="18"/>
      <c r="I1616" s="18"/>
    </row>
    <row r="1617" spans="1:9">
      <c r="A1617" s="41"/>
      <c r="D1617" s="18"/>
      <c r="E1617" s="18"/>
      <c r="F1617" s="18"/>
      <c r="H1617" s="18"/>
      <c r="I1617" s="18"/>
    </row>
    <row r="1618" spans="1:9">
      <c r="A1618" s="41"/>
      <c r="D1618" s="18"/>
      <c r="E1618" s="18"/>
      <c r="F1618" s="18"/>
      <c r="H1618" s="18"/>
      <c r="I1618" s="18"/>
    </row>
    <row r="1619" spans="1:9">
      <c r="A1619" s="41"/>
      <c r="D1619" s="18"/>
      <c r="E1619" s="18"/>
      <c r="F1619" s="18"/>
      <c r="H1619" s="18"/>
      <c r="I1619" s="18"/>
    </row>
    <row r="1620" spans="1:9">
      <c r="A1620" s="41"/>
      <c r="D1620" s="18"/>
      <c r="E1620" s="18"/>
      <c r="F1620" s="18"/>
      <c r="H1620" s="18"/>
      <c r="I1620" s="18"/>
    </row>
    <row r="1621" spans="1:9">
      <c r="A1621" s="41"/>
      <c r="D1621" s="18"/>
      <c r="E1621" s="18"/>
      <c r="F1621" s="18"/>
      <c r="H1621" s="18"/>
      <c r="I1621" s="18"/>
    </row>
    <row r="1622" spans="1:9">
      <c r="A1622" s="41"/>
      <c r="D1622" s="18"/>
      <c r="E1622" s="18"/>
      <c r="F1622" s="18"/>
      <c r="H1622" s="18"/>
      <c r="I1622" s="18"/>
    </row>
    <row r="1623" spans="1:9">
      <c r="A1623" s="41"/>
      <c r="D1623" s="18"/>
      <c r="E1623" s="18"/>
      <c r="F1623" s="18"/>
      <c r="H1623" s="18"/>
      <c r="I1623" s="18"/>
    </row>
    <row r="1624" spans="1:9">
      <c r="A1624" s="41"/>
      <c r="D1624" s="18"/>
      <c r="E1624" s="18"/>
      <c r="F1624" s="18"/>
      <c r="H1624" s="18"/>
      <c r="I1624" s="18"/>
    </row>
    <row r="1625" spans="1:9">
      <c r="A1625" s="41"/>
      <c r="D1625" s="18"/>
      <c r="E1625" s="18"/>
      <c r="F1625" s="18"/>
      <c r="H1625" s="18"/>
      <c r="I1625" s="18"/>
    </row>
    <row r="1626" spans="1:9">
      <c r="A1626" s="41"/>
      <c r="D1626" s="18"/>
      <c r="E1626" s="18"/>
      <c r="F1626" s="18"/>
      <c r="H1626" s="18"/>
      <c r="I1626" s="18"/>
    </row>
    <row r="1627" spans="1:9">
      <c r="A1627" s="41"/>
      <c r="D1627" s="18"/>
      <c r="E1627" s="18"/>
      <c r="F1627" s="18"/>
      <c r="H1627" s="18"/>
      <c r="I1627" s="18"/>
    </row>
    <row r="1628" spans="1:9">
      <c r="A1628" s="41"/>
      <c r="D1628" s="18"/>
      <c r="E1628" s="18"/>
      <c r="F1628" s="18"/>
      <c r="H1628" s="18"/>
      <c r="I1628" s="18"/>
    </row>
    <row r="1629" spans="1:9">
      <c r="A1629" s="41"/>
      <c r="D1629" s="18"/>
      <c r="E1629" s="18"/>
      <c r="F1629" s="18"/>
      <c r="H1629" s="18"/>
      <c r="I1629" s="18"/>
    </row>
    <row r="1630" spans="1:9">
      <c r="A1630" s="41"/>
      <c r="D1630" s="18"/>
      <c r="E1630" s="18"/>
      <c r="F1630" s="18"/>
      <c r="H1630" s="18"/>
      <c r="I1630" s="18"/>
    </row>
    <row r="1631" spans="1:9">
      <c r="A1631" s="41"/>
      <c r="D1631" s="18"/>
      <c r="E1631" s="18"/>
      <c r="F1631" s="18"/>
      <c r="H1631" s="18"/>
      <c r="I1631" s="18"/>
    </row>
    <row r="1632" spans="1:9">
      <c r="A1632" s="41"/>
      <c r="D1632" s="18"/>
      <c r="E1632" s="18"/>
      <c r="F1632" s="18"/>
      <c r="H1632" s="18"/>
      <c r="I1632" s="18"/>
    </row>
    <row r="1633" spans="1:9">
      <c r="A1633" s="41"/>
      <c r="D1633" s="18"/>
      <c r="E1633" s="18"/>
      <c r="F1633" s="18"/>
      <c r="H1633" s="18"/>
      <c r="I1633" s="18"/>
    </row>
    <row r="1634" spans="1:9">
      <c r="A1634" s="41"/>
      <c r="D1634" s="18"/>
      <c r="E1634" s="18"/>
      <c r="F1634" s="18"/>
      <c r="H1634" s="18"/>
      <c r="I1634" s="18"/>
    </row>
    <row r="1635" spans="1:9">
      <c r="A1635" s="41"/>
      <c r="D1635" s="18"/>
      <c r="E1635" s="18"/>
      <c r="F1635" s="18"/>
      <c r="H1635" s="18"/>
      <c r="I1635" s="18"/>
    </row>
    <row r="1636" spans="1:9">
      <c r="A1636" s="41"/>
      <c r="D1636" s="18"/>
      <c r="E1636" s="18"/>
      <c r="F1636" s="18"/>
      <c r="H1636" s="18"/>
      <c r="I1636" s="18"/>
    </row>
    <row r="1637" spans="1:9">
      <c r="A1637" s="41"/>
      <c r="D1637" s="18"/>
      <c r="E1637" s="18"/>
      <c r="F1637" s="18"/>
      <c r="H1637" s="18"/>
      <c r="I1637" s="18"/>
    </row>
    <row r="1638" spans="1:9">
      <c r="A1638" s="41"/>
      <c r="D1638" s="18"/>
      <c r="E1638" s="18"/>
      <c r="F1638" s="18"/>
      <c r="H1638" s="18"/>
      <c r="I1638" s="18"/>
    </row>
    <row r="1639" spans="1:9">
      <c r="A1639" s="41"/>
      <c r="D1639" s="18"/>
      <c r="E1639" s="18"/>
      <c r="F1639" s="18"/>
      <c r="H1639" s="18"/>
      <c r="I1639" s="18"/>
    </row>
    <row r="1640" spans="1:9">
      <c r="A1640" s="41"/>
      <c r="D1640" s="18"/>
      <c r="E1640" s="18"/>
      <c r="F1640" s="18"/>
      <c r="H1640" s="18"/>
      <c r="I1640" s="18"/>
    </row>
    <row r="1641" spans="1:9">
      <c r="A1641" s="41"/>
      <c r="D1641" s="18"/>
      <c r="E1641" s="18"/>
      <c r="F1641" s="18"/>
      <c r="H1641" s="18"/>
      <c r="I1641" s="18"/>
    </row>
    <row r="1642" spans="1:9">
      <c r="A1642" s="41"/>
      <c r="D1642" s="18"/>
      <c r="E1642" s="18"/>
      <c r="F1642" s="18"/>
      <c r="H1642" s="18"/>
      <c r="I1642" s="18"/>
    </row>
    <row r="1643" spans="1:9">
      <c r="A1643" s="41"/>
      <c r="D1643" s="18"/>
      <c r="E1643" s="18"/>
      <c r="F1643" s="18"/>
      <c r="H1643" s="18"/>
      <c r="I1643" s="18"/>
    </row>
    <row r="1644" spans="1:9">
      <c r="A1644" s="41"/>
      <c r="D1644" s="18"/>
      <c r="E1644" s="18"/>
      <c r="F1644" s="18"/>
      <c r="H1644" s="18"/>
      <c r="I1644" s="18"/>
    </row>
    <row r="1645" spans="1:9">
      <c r="A1645" s="41"/>
      <c r="D1645" s="18"/>
      <c r="E1645" s="18"/>
      <c r="F1645" s="18"/>
      <c r="H1645" s="18"/>
      <c r="I1645" s="18"/>
    </row>
    <row r="1646" spans="1:9">
      <c r="A1646" s="41"/>
      <c r="D1646" s="18"/>
      <c r="E1646" s="18"/>
      <c r="F1646" s="18"/>
      <c r="H1646" s="18"/>
      <c r="I1646" s="18"/>
    </row>
    <row r="1647" spans="1:9">
      <c r="A1647" s="41"/>
      <c r="D1647" s="18"/>
      <c r="E1647" s="18"/>
      <c r="F1647" s="18"/>
      <c r="H1647" s="18"/>
      <c r="I1647" s="18"/>
    </row>
    <row r="1648" spans="1:9">
      <c r="A1648" s="41"/>
      <c r="D1648" s="18"/>
      <c r="E1648" s="18"/>
      <c r="F1648" s="18"/>
      <c r="H1648" s="18"/>
      <c r="I1648" s="18"/>
    </row>
    <row r="1649" spans="1:9">
      <c r="A1649" s="41"/>
      <c r="D1649" s="18"/>
      <c r="E1649" s="18"/>
      <c r="F1649" s="18"/>
      <c r="H1649" s="18"/>
      <c r="I1649" s="18"/>
    </row>
    <row r="1650" spans="1:9">
      <c r="A1650" s="41"/>
      <c r="D1650" s="18"/>
      <c r="E1650" s="18"/>
      <c r="F1650" s="18"/>
      <c r="H1650" s="18"/>
      <c r="I1650" s="18"/>
    </row>
    <row r="1651" spans="1:9">
      <c r="A1651" s="41"/>
      <c r="D1651" s="18"/>
      <c r="E1651" s="18"/>
      <c r="F1651" s="18"/>
      <c r="H1651" s="18"/>
      <c r="I1651" s="18"/>
    </row>
    <row r="1652" spans="1:9">
      <c r="A1652" s="41"/>
      <c r="D1652" s="18"/>
      <c r="E1652" s="18"/>
      <c r="F1652" s="18"/>
      <c r="H1652" s="18"/>
      <c r="I1652" s="18"/>
    </row>
    <row r="1653" spans="1:9">
      <c r="A1653" s="41"/>
      <c r="D1653" s="18"/>
      <c r="E1653" s="18"/>
      <c r="F1653" s="18"/>
      <c r="H1653" s="18"/>
      <c r="I1653" s="18"/>
    </row>
    <row r="1654" spans="1:9">
      <c r="A1654" s="41"/>
      <c r="D1654" s="18"/>
      <c r="E1654" s="18"/>
      <c r="F1654" s="18"/>
      <c r="H1654" s="18"/>
      <c r="I1654" s="18"/>
    </row>
    <row r="1655" spans="1:9">
      <c r="A1655" s="41"/>
      <c r="D1655" s="18"/>
      <c r="E1655" s="18"/>
      <c r="F1655" s="18"/>
      <c r="H1655" s="18"/>
      <c r="I1655" s="18"/>
    </row>
    <row r="1656" spans="1:9">
      <c r="A1656" s="41"/>
      <c r="D1656" s="18"/>
      <c r="E1656" s="18"/>
      <c r="F1656" s="18"/>
      <c r="H1656" s="18"/>
      <c r="I1656" s="18"/>
    </row>
    <row r="1657" spans="1:9">
      <c r="A1657" s="41"/>
      <c r="D1657" s="18"/>
      <c r="E1657" s="18"/>
      <c r="F1657" s="18"/>
      <c r="H1657" s="18"/>
      <c r="I1657" s="18"/>
    </row>
    <row r="1658" spans="1:9">
      <c r="A1658" s="41"/>
      <c r="D1658" s="18"/>
      <c r="E1658" s="18"/>
      <c r="F1658" s="18"/>
      <c r="H1658" s="18"/>
      <c r="I1658" s="18"/>
    </row>
    <row r="1659" spans="1:9">
      <c r="A1659" s="41"/>
      <c r="D1659" s="18"/>
      <c r="E1659" s="18"/>
      <c r="F1659" s="18"/>
      <c r="H1659" s="18"/>
      <c r="I1659" s="18"/>
    </row>
    <row r="1660" spans="1:9">
      <c r="A1660" s="41"/>
      <c r="D1660" s="18"/>
      <c r="E1660" s="18"/>
      <c r="F1660" s="18"/>
      <c r="H1660" s="18"/>
      <c r="I1660" s="18"/>
    </row>
    <row r="1661" spans="1:9">
      <c r="A1661" s="41"/>
      <c r="D1661" s="18"/>
      <c r="E1661" s="18"/>
      <c r="F1661" s="18"/>
      <c r="H1661" s="18"/>
      <c r="I1661" s="18"/>
    </row>
    <row r="1662" spans="1:9">
      <c r="A1662" s="41"/>
      <c r="D1662" s="18"/>
      <c r="E1662" s="18"/>
      <c r="F1662" s="18"/>
      <c r="H1662" s="18"/>
      <c r="I1662" s="18"/>
    </row>
    <row r="1663" spans="1:9">
      <c r="A1663" s="41"/>
      <c r="D1663" s="18"/>
      <c r="E1663" s="18"/>
      <c r="F1663" s="18"/>
      <c r="H1663" s="18"/>
      <c r="I1663" s="18"/>
    </row>
    <row r="1664" spans="1:9">
      <c r="A1664" s="41"/>
      <c r="D1664" s="18"/>
      <c r="E1664" s="18"/>
      <c r="F1664" s="18"/>
      <c r="H1664" s="18"/>
      <c r="I1664" s="18"/>
    </row>
    <row r="1665" spans="1:9">
      <c r="A1665" s="41"/>
      <c r="D1665" s="18"/>
      <c r="E1665" s="18"/>
      <c r="F1665" s="18"/>
      <c r="H1665" s="18"/>
      <c r="I1665" s="18"/>
    </row>
    <row r="1666" spans="1:9">
      <c r="A1666" s="41"/>
      <c r="D1666" s="18"/>
      <c r="E1666" s="18"/>
      <c r="F1666" s="18"/>
      <c r="H1666" s="18"/>
      <c r="I1666" s="18"/>
    </row>
    <row r="1667" spans="1:9">
      <c r="A1667" s="41"/>
      <c r="D1667" s="18"/>
      <c r="E1667" s="18"/>
      <c r="F1667" s="18"/>
      <c r="H1667" s="18"/>
      <c r="I1667" s="18"/>
    </row>
    <row r="1668" spans="1:9">
      <c r="A1668" s="41"/>
      <c r="D1668" s="18"/>
      <c r="E1668" s="18"/>
      <c r="F1668" s="18"/>
      <c r="H1668" s="18"/>
      <c r="I1668" s="18"/>
    </row>
    <row r="1669" spans="1:9">
      <c r="A1669" s="41"/>
      <c r="D1669" s="18"/>
      <c r="E1669" s="18"/>
      <c r="F1669" s="18"/>
      <c r="H1669" s="18"/>
      <c r="I1669" s="18"/>
    </row>
    <row r="1670" spans="1:9">
      <c r="A1670" s="41"/>
      <c r="D1670" s="18"/>
      <c r="E1670" s="18"/>
      <c r="F1670" s="18"/>
      <c r="H1670" s="18"/>
      <c r="I1670" s="18"/>
    </row>
    <row r="1671" spans="1:9">
      <c r="A1671" s="41"/>
      <c r="D1671" s="18"/>
      <c r="E1671" s="18"/>
      <c r="F1671" s="18"/>
      <c r="H1671" s="18"/>
      <c r="I1671" s="18"/>
    </row>
    <row r="1672" spans="1:9">
      <c r="A1672" s="41"/>
      <c r="D1672" s="18"/>
      <c r="E1672" s="18"/>
      <c r="F1672" s="18"/>
      <c r="H1672" s="18"/>
      <c r="I1672" s="18"/>
    </row>
    <row r="1673" spans="1:9">
      <c r="A1673" s="41"/>
      <c r="D1673" s="18"/>
      <c r="E1673" s="18"/>
      <c r="F1673" s="18"/>
      <c r="H1673" s="18"/>
      <c r="I1673" s="18"/>
    </row>
    <row r="1674" spans="1:9">
      <c r="A1674" s="41"/>
      <c r="D1674" s="18"/>
      <c r="E1674" s="18"/>
      <c r="F1674" s="18"/>
      <c r="H1674" s="18"/>
      <c r="I1674" s="18"/>
    </row>
    <row r="1675" spans="1:9">
      <c r="A1675" s="41"/>
      <c r="D1675" s="18"/>
      <c r="E1675" s="18"/>
      <c r="F1675" s="18"/>
      <c r="H1675" s="18"/>
      <c r="I1675" s="18"/>
    </row>
    <row r="1676" spans="1:9">
      <c r="A1676" s="41"/>
      <c r="D1676" s="18"/>
      <c r="E1676" s="18"/>
      <c r="F1676" s="18"/>
      <c r="H1676" s="18"/>
      <c r="I1676" s="18"/>
    </row>
    <row r="1677" spans="1:9">
      <c r="A1677" s="41"/>
      <c r="D1677" s="18"/>
      <c r="E1677" s="18"/>
      <c r="F1677" s="18"/>
      <c r="H1677" s="18"/>
      <c r="I1677" s="18"/>
    </row>
    <row r="1678" spans="1:9">
      <c r="A1678" s="41"/>
      <c r="D1678" s="18"/>
      <c r="E1678" s="18"/>
      <c r="F1678" s="18"/>
      <c r="H1678" s="18"/>
      <c r="I1678" s="18"/>
    </row>
    <row r="1679" spans="1:9">
      <c r="A1679" s="41"/>
      <c r="D1679" s="18"/>
      <c r="E1679" s="18"/>
      <c r="F1679" s="18"/>
      <c r="H1679" s="18"/>
      <c r="I1679" s="18"/>
    </row>
    <row r="1680" spans="1:9">
      <c r="A1680" s="41"/>
      <c r="D1680" s="18"/>
      <c r="E1680" s="18"/>
      <c r="F1680" s="18"/>
      <c r="H1680" s="18"/>
      <c r="I1680" s="18"/>
    </row>
    <row r="1681" spans="1:9">
      <c r="A1681" s="41"/>
      <c r="D1681" s="18"/>
      <c r="E1681" s="18"/>
      <c r="F1681" s="18"/>
      <c r="H1681" s="18"/>
      <c r="I1681" s="18"/>
    </row>
    <row r="1682" spans="1:9">
      <c r="A1682" s="41"/>
      <c r="D1682" s="18"/>
      <c r="E1682" s="18"/>
      <c r="F1682" s="18"/>
      <c r="H1682" s="18"/>
      <c r="I1682" s="18"/>
    </row>
    <row r="1683" spans="1:9">
      <c r="A1683" s="41"/>
      <c r="D1683" s="18"/>
      <c r="E1683" s="18"/>
      <c r="F1683" s="18"/>
      <c r="H1683" s="18"/>
      <c r="I1683" s="18"/>
    </row>
    <row r="1684" spans="1:9">
      <c r="A1684" s="41"/>
      <c r="D1684" s="18"/>
      <c r="E1684" s="18"/>
      <c r="F1684" s="18"/>
      <c r="H1684" s="18"/>
      <c r="I1684" s="18"/>
    </row>
    <row r="1685" spans="1:9">
      <c r="A1685" s="41"/>
      <c r="D1685" s="18"/>
      <c r="E1685" s="18"/>
      <c r="F1685" s="18"/>
      <c r="H1685" s="18"/>
      <c r="I1685" s="18"/>
    </row>
    <row r="1686" spans="1:9">
      <c r="A1686" s="41"/>
      <c r="D1686" s="18"/>
      <c r="E1686" s="18"/>
      <c r="F1686" s="18"/>
      <c r="H1686" s="18"/>
      <c r="I1686" s="18"/>
    </row>
    <row r="1687" spans="1:9">
      <c r="A1687" s="41"/>
      <c r="D1687" s="18"/>
      <c r="E1687" s="18"/>
      <c r="F1687" s="18"/>
      <c r="H1687" s="18"/>
      <c r="I1687" s="18"/>
    </row>
    <row r="1688" spans="1:9">
      <c r="A1688" s="41"/>
      <c r="D1688" s="18"/>
      <c r="E1688" s="18"/>
      <c r="F1688" s="18"/>
      <c r="H1688" s="18"/>
      <c r="I1688" s="18"/>
    </row>
    <row r="1689" spans="1:9">
      <c r="A1689" s="41"/>
      <c r="D1689" s="18"/>
      <c r="E1689" s="18"/>
      <c r="F1689" s="18"/>
      <c r="H1689" s="18"/>
      <c r="I1689" s="18"/>
    </row>
    <row r="1690" spans="1:9">
      <c r="A1690" s="41"/>
      <c r="D1690" s="18"/>
      <c r="E1690" s="18"/>
      <c r="F1690" s="18"/>
      <c r="H1690" s="18"/>
      <c r="I1690" s="18"/>
    </row>
    <row r="1691" spans="1:9">
      <c r="A1691" s="41"/>
      <c r="D1691" s="18"/>
      <c r="E1691" s="18"/>
      <c r="F1691" s="18"/>
      <c r="H1691" s="18"/>
      <c r="I1691" s="18"/>
    </row>
    <row r="1692" spans="1:9">
      <c r="A1692" s="41"/>
      <c r="D1692" s="18"/>
      <c r="E1692" s="18"/>
      <c r="F1692" s="18"/>
      <c r="H1692" s="18"/>
      <c r="I1692" s="18"/>
    </row>
    <row r="1693" spans="1:9">
      <c r="A1693" s="41"/>
      <c r="D1693" s="18"/>
      <c r="E1693" s="18"/>
      <c r="F1693" s="18"/>
      <c r="H1693" s="18"/>
      <c r="I1693" s="18"/>
    </row>
    <row r="1694" spans="1:9">
      <c r="A1694" s="41"/>
      <c r="D1694" s="18"/>
      <c r="E1694" s="18"/>
      <c r="F1694" s="18"/>
      <c r="H1694" s="18"/>
      <c r="I1694" s="18"/>
    </row>
    <row r="1695" spans="1:9">
      <c r="A1695" s="41"/>
      <c r="D1695" s="18"/>
      <c r="E1695" s="18"/>
      <c r="F1695" s="18"/>
      <c r="H1695" s="18"/>
      <c r="I1695" s="18"/>
    </row>
    <row r="1696" spans="1:9">
      <c r="A1696" s="41"/>
      <c r="D1696" s="18"/>
      <c r="E1696" s="18"/>
      <c r="F1696" s="18"/>
      <c r="H1696" s="18"/>
      <c r="I1696" s="18"/>
    </row>
    <row r="1697" spans="1:9">
      <c r="A1697" s="41"/>
      <c r="D1697" s="18"/>
      <c r="E1697" s="18"/>
      <c r="F1697" s="18"/>
      <c r="H1697" s="18"/>
      <c r="I1697" s="18"/>
    </row>
    <row r="1698" spans="1:9">
      <c r="A1698" s="41"/>
      <c r="D1698" s="18"/>
      <c r="E1698" s="18"/>
      <c r="F1698" s="18"/>
      <c r="H1698" s="18"/>
      <c r="I1698" s="18"/>
    </row>
    <row r="1699" spans="1:9">
      <c r="A1699" s="41"/>
      <c r="D1699" s="18"/>
      <c r="E1699" s="18"/>
      <c r="F1699" s="18"/>
      <c r="H1699" s="18"/>
      <c r="I1699" s="18"/>
    </row>
    <row r="1700" spans="1:9">
      <c r="A1700" s="41"/>
      <c r="D1700" s="18"/>
      <c r="E1700" s="18"/>
      <c r="F1700" s="18"/>
      <c r="H1700" s="18"/>
      <c r="I1700" s="18"/>
    </row>
    <row r="1701" spans="1:9">
      <c r="A1701" s="41"/>
      <c r="D1701" s="18"/>
      <c r="E1701" s="18"/>
      <c r="F1701" s="18"/>
      <c r="H1701" s="18"/>
      <c r="I1701" s="18"/>
    </row>
    <row r="1702" spans="1:9">
      <c r="A1702" s="41"/>
      <c r="D1702" s="18"/>
      <c r="E1702" s="18"/>
      <c r="F1702" s="18"/>
      <c r="H1702" s="18"/>
      <c r="I1702" s="18"/>
    </row>
    <row r="1703" spans="1:9">
      <c r="A1703" s="41"/>
      <c r="D1703" s="18"/>
      <c r="E1703" s="18"/>
      <c r="F1703" s="18"/>
      <c r="H1703" s="18"/>
      <c r="I1703" s="18"/>
    </row>
    <row r="1704" spans="1:9">
      <c r="A1704" s="41"/>
      <c r="D1704" s="18"/>
      <c r="E1704" s="18"/>
      <c r="F1704" s="18"/>
      <c r="H1704" s="18"/>
      <c r="I1704" s="18"/>
    </row>
    <row r="1705" spans="1:9">
      <c r="A1705" s="41"/>
      <c r="D1705" s="18"/>
      <c r="E1705" s="18"/>
      <c r="F1705" s="18"/>
      <c r="H1705" s="18"/>
      <c r="I1705" s="18"/>
    </row>
    <row r="1706" spans="1:9">
      <c r="A1706" s="41"/>
      <c r="D1706" s="18"/>
      <c r="E1706" s="18"/>
      <c r="F1706" s="18"/>
      <c r="H1706" s="18"/>
      <c r="I1706" s="18"/>
    </row>
    <row r="1707" spans="1:9">
      <c r="A1707" s="41"/>
      <c r="D1707" s="18"/>
      <c r="E1707" s="18"/>
      <c r="F1707" s="18"/>
      <c r="H1707" s="18"/>
      <c r="I1707" s="18"/>
    </row>
    <row r="1708" spans="1:9">
      <c r="A1708" s="41"/>
      <c r="D1708" s="18"/>
      <c r="E1708" s="18"/>
      <c r="F1708" s="18"/>
      <c r="H1708" s="18"/>
      <c r="I1708" s="18"/>
    </row>
    <row r="1709" spans="1:9">
      <c r="A1709" s="41"/>
      <c r="D1709" s="18"/>
      <c r="E1709" s="18"/>
      <c r="F1709" s="18"/>
      <c r="H1709" s="18"/>
      <c r="I1709" s="18"/>
    </row>
    <row r="1710" spans="1:9">
      <c r="A1710" s="41"/>
      <c r="D1710" s="18"/>
      <c r="E1710" s="18"/>
      <c r="F1710" s="18"/>
      <c r="H1710" s="18"/>
      <c r="I1710" s="18"/>
    </row>
    <row r="1711" spans="1:9">
      <c r="A1711" s="41"/>
      <c r="D1711" s="18"/>
      <c r="E1711" s="18"/>
      <c r="F1711" s="18"/>
      <c r="H1711" s="18"/>
      <c r="I1711" s="18"/>
    </row>
    <row r="1712" spans="1:9">
      <c r="A1712" s="41"/>
      <c r="D1712" s="18"/>
      <c r="E1712" s="18"/>
      <c r="F1712" s="18"/>
      <c r="H1712" s="18"/>
      <c r="I1712" s="18"/>
    </row>
    <row r="1713" spans="1:9">
      <c r="A1713" s="41"/>
      <c r="D1713" s="18"/>
      <c r="E1713" s="18"/>
      <c r="F1713" s="18"/>
      <c r="H1713" s="18"/>
      <c r="I1713" s="18"/>
    </row>
    <row r="1714" spans="1:9">
      <c r="A1714" s="41"/>
      <c r="D1714" s="18"/>
      <c r="E1714" s="18"/>
      <c r="F1714" s="18"/>
      <c r="H1714" s="18"/>
      <c r="I1714" s="18"/>
    </row>
    <row r="1715" spans="1:9">
      <c r="A1715" s="41"/>
      <c r="D1715" s="18"/>
      <c r="E1715" s="18"/>
      <c r="F1715" s="18"/>
      <c r="H1715" s="18"/>
      <c r="I1715" s="18"/>
    </row>
    <row r="1716" spans="1:9">
      <c r="A1716" s="41"/>
      <c r="D1716" s="18"/>
      <c r="E1716" s="18"/>
      <c r="F1716" s="18"/>
      <c r="H1716" s="18"/>
      <c r="I1716" s="18"/>
    </row>
    <row r="1717" spans="1:9">
      <c r="A1717" s="41"/>
      <c r="D1717" s="18"/>
      <c r="E1717" s="18"/>
      <c r="F1717" s="18"/>
      <c r="H1717" s="18"/>
      <c r="I1717" s="18"/>
    </row>
    <row r="1718" spans="1:9">
      <c r="A1718" s="41"/>
      <c r="D1718" s="18"/>
      <c r="E1718" s="18"/>
      <c r="F1718" s="18"/>
      <c r="H1718" s="18"/>
      <c r="I1718" s="18"/>
    </row>
    <row r="1719" spans="1:9">
      <c r="A1719" s="41"/>
      <c r="D1719" s="18"/>
      <c r="E1719" s="18"/>
      <c r="F1719" s="18"/>
      <c r="H1719" s="18"/>
      <c r="I1719" s="18"/>
    </row>
    <row r="1720" spans="1:9">
      <c r="A1720" s="41"/>
      <c r="D1720" s="18"/>
      <c r="E1720" s="18"/>
      <c r="F1720" s="18"/>
      <c r="H1720" s="18"/>
      <c r="I1720" s="18"/>
    </row>
    <row r="1721" spans="1:9">
      <c r="A1721" s="41"/>
      <c r="D1721" s="18"/>
      <c r="E1721" s="18"/>
      <c r="F1721" s="18"/>
      <c r="H1721" s="18"/>
      <c r="I1721" s="18"/>
    </row>
    <row r="1722" spans="1:9">
      <c r="A1722" s="41"/>
      <c r="D1722" s="18"/>
      <c r="E1722" s="18"/>
      <c r="F1722" s="18"/>
      <c r="H1722" s="18"/>
      <c r="I1722" s="18"/>
    </row>
    <row r="1723" spans="1:9">
      <c r="A1723" s="41"/>
      <c r="D1723" s="18"/>
      <c r="E1723" s="18"/>
      <c r="F1723" s="18"/>
      <c r="H1723" s="18"/>
      <c r="I1723" s="18"/>
    </row>
    <row r="1724" spans="1:9">
      <c r="A1724" s="41"/>
      <c r="D1724" s="18"/>
      <c r="E1724" s="18"/>
      <c r="F1724" s="18"/>
      <c r="H1724" s="18"/>
      <c r="I1724" s="18"/>
    </row>
    <row r="1725" spans="1:9">
      <c r="A1725" s="41"/>
      <c r="D1725" s="18"/>
      <c r="E1725" s="18"/>
      <c r="F1725" s="18"/>
      <c r="H1725" s="18"/>
      <c r="I1725" s="18"/>
    </row>
    <row r="1726" spans="1:9">
      <c r="A1726" s="41"/>
      <c r="D1726" s="18"/>
      <c r="E1726" s="18"/>
      <c r="F1726" s="18"/>
      <c r="H1726" s="18"/>
      <c r="I1726" s="18"/>
    </row>
    <row r="1727" spans="1:9">
      <c r="A1727" s="41"/>
      <c r="D1727" s="18"/>
      <c r="E1727" s="18"/>
      <c r="F1727" s="18"/>
      <c r="H1727" s="18"/>
      <c r="I1727" s="18"/>
    </row>
    <row r="1728" spans="1:9">
      <c r="A1728" s="41"/>
      <c r="D1728" s="18"/>
      <c r="E1728" s="18"/>
      <c r="F1728" s="18"/>
      <c r="H1728" s="18"/>
      <c r="I1728" s="18"/>
    </row>
    <row r="1729" spans="1:9">
      <c r="A1729" s="41"/>
      <c r="D1729" s="18"/>
      <c r="E1729" s="18"/>
      <c r="F1729" s="18"/>
      <c r="H1729" s="18"/>
      <c r="I1729" s="18"/>
    </row>
    <row r="1730" spans="1:9">
      <c r="A1730" s="41"/>
      <c r="D1730" s="18"/>
      <c r="E1730" s="18"/>
      <c r="F1730" s="18"/>
      <c r="H1730" s="18"/>
      <c r="I1730" s="18"/>
    </row>
    <row r="1731" spans="1:9">
      <c r="A1731" s="41"/>
      <c r="D1731" s="18"/>
      <c r="E1731" s="18"/>
      <c r="F1731" s="18"/>
      <c r="H1731" s="18"/>
      <c r="I1731" s="18"/>
    </row>
    <row r="1732" spans="1:9">
      <c r="A1732" s="41"/>
      <c r="D1732" s="18"/>
      <c r="E1732" s="18"/>
      <c r="F1732" s="18"/>
      <c r="H1732" s="18"/>
      <c r="I1732" s="18"/>
    </row>
    <row r="1733" spans="1:9">
      <c r="A1733" s="41"/>
      <c r="D1733" s="18"/>
      <c r="E1733" s="18"/>
      <c r="F1733" s="18"/>
      <c r="H1733" s="18"/>
      <c r="I1733" s="18"/>
    </row>
    <row r="1734" spans="1:9">
      <c r="A1734" s="41"/>
      <c r="D1734" s="18"/>
      <c r="E1734" s="18"/>
      <c r="F1734" s="18"/>
      <c r="H1734" s="18"/>
      <c r="I1734" s="18"/>
    </row>
    <row r="1735" spans="1:9">
      <c r="A1735" s="41"/>
      <c r="D1735" s="18"/>
      <c r="E1735" s="18"/>
      <c r="F1735" s="18"/>
      <c r="H1735" s="18"/>
      <c r="I1735" s="18"/>
    </row>
    <row r="1736" spans="1:9">
      <c r="A1736" s="41"/>
      <c r="D1736" s="18"/>
      <c r="E1736" s="18"/>
      <c r="F1736" s="18"/>
      <c r="H1736" s="18"/>
      <c r="I1736" s="18"/>
    </row>
    <row r="1737" spans="1:9">
      <c r="A1737" s="41"/>
      <c r="D1737" s="18"/>
      <c r="E1737" s="18"/>
      <c r="F1737" s="18"/>
      <c r="H1737" s="18"/>
      <c r="I1737" s="18"/>
    </row>
    <row r="1738" spans="1:9">
      <c r="A1738" s="41"/>
      <c r="D1738" s="18"/>
      <c r="E1738" s="18"/>
      <c r="F1738" s="18"/>
      <c r="H1738" s="18"/>
      <c r="I1738" s="18"/>
    </row>
    <row r="1739" spans="1:9">
      <c r="A1739" s="41"/>
      <c r="D1739" s="18"/>
      <c r="E1739" s="18"/>
      <c r="F1739" s="18"/>
      <c r="H1739" s="18"/>
      <c r="I1739" s="18"/>
    </row>
    <row r="1740" spans="1:9">
      <c r="A1740" s="41"/>
      <c r="D1740" s="18"/>
      <c r="E1740" s="18"/>
      <c r="F1740" s="18"/>
      <c r="H1740" s="18"/>
      <c r="I1740" s="18"/>
    </row>
    <row r="1741" spans="1:9">
      <c r="A1741" s="41"/>
      <c r="D1741" s="18"/>
      <c r="E1741" s="18"/>
      <c r="F1741" s="18"/>
      <c r="H1741" s="18"/>
      <c r="I1741" s="18"/>
    </row>
    <row r="1742" spans="1:9">
      <c r="A1742" s="41"/>
      <c r="D1742" s="18"/>
      <c r="E1742" s="18"/>
      <c r="F1742" s="18"/>
      <c r="H1742" s="18"/>
      <c r="I1742" s="18"/>
    </row>
    <row r="1743" spans="1:9">
      <c r="A1743" s="41"/>
      <c r="D1743" s="18"/>
      <c r="E1743" s="18"/>
      <c r="F1743" s="18"/>
      <c r="H1743" s="18"/>
      <c r="I1743" s="18"/>
    </row>
    <row r="1744" spans="1:9">
      <c r="A1744" s="41"/>
      <c r="D1744" s="18"/>
      <c r="E1744" s="18"/>
      <c r="F1744" s="18"/>
      <c r="H1744" s="18"/>
      <c r="I1744" s="18"/>
    </row>
    <row r="1745" spans="1:9">
      <c r="A1745" s="41"/>
      <c r="D1745" s="18"/>
      <c r="E1745" s="18"/>
      <c r="F1745" s="18"/>
      <c r="H1745" s="18"/>
      <c r="I1745" s="18"/>
    </row>
    <row r="1746" spans="1:9">
      <c r="A1746" s="41"/>
      <c r="D1746" s="18"/>
      <c r="E1746" s="18"/>
      <c r="F1746" s="18"/>
      <c r="H1746" s="18"/>
      <c r="I1746" s="18"/>
    </row>
    <row r="1747" spans="1:9">
      <c r="A1747" s="41"/>
      <c r="D1747" s="18"/>
      <c r="E1747" s="18"/>
      <c r="F1747" s="18"/>
      <c r="H1747" s="18"/>
      <c r="I1747" s="18"/>
    </row>
    <row r="1748" spans="1:9">
      <c r="A1748" s="41"/>
      <c r="D1748" s="18"/>
      <c r="E1748" s="18"/>
      <c r="F1748" s="18"/>
      <c r="H1748" s="18"/>
      <c r="I1748" s="18"/>
    </row>
    <row r="1749" spans="1:9">
      <c r="A1749" s="41"/>
      <c r="D1749" s="18"/>
      <c r="E1749" s="18"/>
      <c r="F1749" s="18"/>
      <c r="H1749" s="18"/>
      <c r="I1749" s="18"/>
    </row>
    <row r="1750" spans="1:9">
      <c r="A1750" s="41"/>
      <c r="D1750" s="18"/>
      <c r="E1750" s="18"/>
      <c r="F1750" s="18"/>
      <c r="H1750" s="18"/>
      <c r="I1750" s="18"/>
    </row>
    <row r="1751" spans="1:9">
      <c r="A1751" s="41"/>
      <c r="D1751" s="18"/>
      <c r="E1751" s="18"/>
      <c r="F1751" s="18"/>
      <c r="H1751" s="18"/>
      <c r="I1751" s="18"/>
    </row>
    <row r="1752" spans="1:9">
      <c r="A1752" s="41"/>
      <c r="D1752" s="18"/>
      <c r="E1752" s="18"/>
      <c r="F1752" s="18"/>
      <c r="H1752" s="18"/>
      <c r="I1752" s="18"/>
    </row>
    <row r="1753" spans="1:9">
      <c r="A1753" s="41"/>
      <c r="D1753" s="18"/>
      <c r="E1753" s="18"/>
      <c r="F1753" s="18"/>
      <c r="H1753" s="18"/>
      <c r="I1753" s="18"/>
    </row>
    <row r="1754" spans="1:9">
      <c r="A1754" s="41"/>
      <c r="D1754" s="18"/>
      <c r="E1754" s="18"/>
      <c r="F1754" s="18"/>
      <c r="H1754" s="18"/>
      <c r="I1754" s="18"/>
    </row>
    <row r="1755" spans="1:9">
      <c r="A1755" s="41"/>
      <c r="D1755" s="18"/>
      <c r="E1755" s="18"/>
      <c r="F1755" s="18"/>
      <c r="H1755" s="18"/>
      <c r="I1755" s="18"/>
    </row>
    <row r="1756" spans="1:9">
      <c r="A1756" s="41"/>
      <c r="D1756" s="18"/>
      <c r="E1756" s="18"/>
      <c r="F1756" s="18"/>
      <c r="H1756" s="18"/>
      <c r="I1756" s="18"/>
    </row>
    <row r="1757" spans="1:9">
      <c r="A1757" s="41"/>
      <c r="D1757" s="18"/>
      <c r="E1757" s="18"/>
      <c r="F1757" s="18"/>
      <c r="H1757" s="18"/>
      <c r="I1757" s="18"/>
    </row>
    <row r="1758" spans="1:9">
      <c r="A1758" s="41"/>
      <c r="D1758" s="18"/>
      <c r="E1758" s="18"/>
      <c r="F1758" s="18"/>
      <c r="H1758" s="18"/>
      <c r="I1758" s="18"/>
    </row>
    <row r="1759" spans="1:9">
      <c r="A1759" s="41"/>
      <c r="D1759" s="18"/>
      <c r="E1759" s="18"/>
      <c r="F1759" s="18"/>
      <c r="H1759" s="18"/>
      <c r="I1759" s="18"/>
    </row>
    <row r="1760" spans="1:9">
      <c r="A1760" s="41"/>
      <c r="D1760" s="18"/>
      <c r="E1760" s="18"/>
      <c r="F1760" s="18"/>
      <c r="H1760" s="18"/>
      <c r="I1760" s="18"/>
    </row>
    <row r="1761" spans="1:9">
      <c r="A1761" s="41"/>
      <c r="D1761" s="18"/>
      <c r="E1761" s="18"/>
      <c r="F1761" s="18"/>
      <c r="H1761" s="18"/>
      <c r="I1761" s="18"/>
    </row>
    <row r="1762" spans="1:9">
      <c r="A1762" s="41"/>
      <c r="D1762" s="18"/>
      <c r="E1762" s="18"/>
      <c r="F1762" s="18"/>
      <c r="H1762" s="18"/>
      <c r="I1762" s="18"/>
    </row>
    <row r="1763" spans="1:9">
      <c r="A1763" s="41"/>
      <c r="D1763" s="18"/>
      <c r="E1763" s="18"/>
      <c r="F1763" s="18"/>
      <c r="H1763" s="18"/>
      <c r="I1763" s="18"/>
    </row>
    <row r="1764" spans="1:9">
      <c r="A1764" s="41"/>
      <c r="D1764" s="18"/>
      <c r="E1764" s="18"/>
      <c r="F1764" s="18"/>
      <c r="H1764" s="18"/>
      <c r="I1764" s="18"/>
    </row>
    <row r="1765" spans="1:9">
      <c r="A1765" s="41"/>
      <c r="D1765" s="18"/>
      <c r="E1765" s="18"/>
      <c r="F1765" s="18"/>
      <c r="H1765" s="18"/>
      <c r="I1765" s="18"/>
    </row>
    <row r="1766" spans="1:9">
      <c r="A1766" s="41"/>
      <c r="D1766" s="18"/>
      <c r="E1766" s="18"/>
      <c r="F1766" s="18"/>
      <c r="H1766" s="18"/>
      <c r="I1766" s="18"/>
    </row>
    <row r="1767" spans="1:9">
      <c r="A1767" s="41"/>
      <c r="D1767" s="18"/>
      <c r="E1767" s="18"/>
      <c r="F1767" s="18"/>
      <c r="H1767" s="18"/>
      <c r="I1767" s="18"/>
    </row>
    <row r="1768" spans="1:9">
      <c r="A1768" s="41"/>
      <c r="D1768" s="18"/>
      <c r="E1768" s="18"/>
      <c r="F1768" s="18"/>
      <c r="H1768" s="18"/>
      <c r="I1768" s="18"/>
    </row>
    <row r="1769" spans="1:9">
      <c r="A1769" s="41"/>
      <c r="D1769" s="18"/>
      <c r="E1769" s="18"/>
      <c r="F1769" s="18"/>
      <c r="H1769" s="18"/>
      <c r="I1769" s="18"/>
    </row>
    <row r="1770" spans="1:9">
      <c r="A1770" s="41"/>
      <c r="D1770" s="18"/>
      <c r="E1770" s="18"/>
      <c r="F1770" s="18"/>
      <c r="H1770" s="18"/>
      <c r="I1770" s="18"/>
    </row>
    <row r="1771" spans="1:9">
      <c r="A1771" s="41"/>
      <c r="D1771" s="18"/>
      <c r="E1771" s="18"/>
      <c r="F1771" s="18"/>
      <c r="H1771" s="18"/>
      <c r="I1771" s="18"/>
    </row>
    <row r="1772" spans="1:9">
      <c r="A1772" s="41"/>
      <c r="D1772" s="18"/>
      <c r="E1772" s="18"/>
      <c r="F1772" s="18"/>
      <c r="H1772" s="18"/>
      <c r="I1772" s="18"/>
    </row>
    <row r="1773" spans="1:9">
      <c r="A1773" s="41"/>
      <c r="D1773" s="18"/>
      <c r="E1773" s="18"/>
      <c r="F1773" s="18"/>
      <c r="H1773" s="18"/>
      <c r="I1773" s="18"/>
    </row>
    <row r="1774" spans="1:9">
      <c r="A1774" s="41"/>
      <c r="D1774" s="18"/>
      <c r="E1774" s="18"/>
      <c r="F1774" s="18"/>
      <c r="H1774" s="18"/>
      <c r="I1774" s="18"/>
    </row>
    <row r="1775" spans="1:9">
      <c r="A1775" s="41"/>
      <c r="D1775" s="18"/>
      <c r="E1775" s="18"/>
      <c r="F1775" s="18"/>
      <c r="H1775" s="18"/>
      <c r="I1775" s="18"/>
    </row>
    <row r="1776" spans="1:9">
      <c r="A1776" s="41"/>
      <c r="D1776" s="18"/>
      <c r="E1776" s="18"/>
      <c r="F1776" s="18"/>
      <c r="H1776" s="18"/>
      <c r="I1776" s="18"/>
    </row>
    <row r="1777" spans="1:9">
      <c r="A1777" s="41"/>
      <c r="D1777" s="18"/>
      <c r="E1777" s="18"/>
      <c r="F1777" s="18"/>
      <c r="H1777" s="18"/>
      <c r="I1777" s="18"/>
    </row>
    <row r="1778" spans="1:9">
      <c r="A1778" s="41"/>
      <c r="D1778" s="18"/>
      <c r="E1778" s="18"/>
      <c r="F1778" s="18"/>
      <c r="H1778" s="18"/>
      <c r="I1778" s="18"/>
    </row>
    <row r="1779" spans="1:9">
      <c r="A1779" s="41"/>
      <c r="D1779" s="18"/>
      <c r="E1779" s="18"/>
      <c r="F1779" s="18"/>
      <c r="H1779" s="18"/>
      <c r="I1779" s="18"/>
    </row>
    <row r="1780" spans="1:9">
      <c r="A1780" s="41"/>
      <c r="D1780" s="18"/>
      <c r="E1780" s="18"/>
      <c r="F1780" s="18"/>
      <c r="H1780" s="18"/>
      <c r="I1780" s="18"/>
    </row>
    <row r="1781" spans="1:9">
      <c r="A1781" s="41"/>
      <c r="D1781" s="18"/>
      <c r="E1781" s="18"/>
      <c r="F1781" s="18"/>
      <c r="H1781" s="18"/>
      <c r="I1781" s="18"/>
    </row>
    <row r="1782" spans="1:9">
      <c r="A1782" s="41"/>
      <c r="D1782" s="18"/>
      <c r="E1782" s="18"/>
      <c r="F1782" s="18"/>
      <c r="H1782" s="18"/>
      <c r="I1782" s="18"/>
    </row>
    <row r="1783" spans="1:9">
      <c r="A1783" s="41"/>
      <c r="D1783" s="18"/>
      <c r="E1783" s="18"/>
      <c r="F1783" s="18"/>
      <c r="H1783" s="18"/>
      <c r="I1783" s="18"/>
    </row>
    <row r="1784" spans="1:9">
      <c r="A1784" s="41"/>
      <c r="D1784" s="18"/>
      <c r="E1784" s="18"/>
      <c r="F1784" s="18"/>
      <c r="H1784" s="18"/>
      <c r="I1784" s="18"/>
    </row>
    <row r="1785" spans="1:9">
      <c r="A1785" s="41"/>
      <c r="D1785" s="18"/>
      <c r="E1785" s="18"/>
      <c r="F1785" s="18"/>
      <c r="H1785" s="18"/>
      <c r="I1785" s="18"/>
    </row>
    <row r="1786" spans="1:9">
      <c r="A1786" s="41"/>
      <c r="D1786" s="18"/>
      <c r="E1786" s="18"/>
      <c r="F1786" s="18"/>
      <c r="H1786" s="18"/>
      <c r="I1786" s="18"/>
    </row>
    <row r="1787" spans="1:9">
      <c r="A1787" s="41"/>
      <c r="D1787" s="18"/>
      <c r="E1787" s="18"/>
      <c r="F1787" s="18"/>
      <c r="H1787" s="18"/>
      <c r="I1787" s="18"/>
    </row>
    <row r="1788" spans="1:9">
      <c r="A1788" s="41"/>
      <c r="D1788" s="18"/>
      <c r="E1788" s="18"/>
      <c r="F1788" s="18"/>
      <c r="H1788" s="18"/>
      <c r="I1788" s="18"/>
    </row>
    <row r="1789" spans="1:9">
      <c r="A1789" s="41"/>
      <c r="D1789" s="18"/>
      <c r="E1789" s="18"/>
      <c r="F1789" s="18"/>
      <c r="H1789" s="18"/>
      <c r="I1789" s="18"/>
    </row>
    <row r="1790" spans="1:9">
      <c r="A1790" s="41"/>
      <c r="D1790" s="18"/>
      <c r="E1790" s="18"/>
      <c r="F1790" s="18"/>
      <c r="H1790" s="18"/>
      <c r="I1790" s="18"/>
    </row>
    <row r="1791" spans="1:9">
      <c r="A1791" s="41"/>
      <c r="D1791" s="18"/>
      <c r="E1791" s="18"/>
      <c r="F1791" s="18"/>
      <c r="H1791" s="18"/>
      <c r="I1791" s="18"/>
    </row>
    <row r="1792" spans="1:9">
      <c r="A1792" s="41"/>
      <c r="D1792" s="18"/>
      <c r="E1792" s="18"/>
      <c r="F1792" s="18"/>
      <c r="H1792" s="18"/>
      <c r="I1792" s="18"/>
    </row>
    <row r="1793" spans="1:9">
      <c r="A1793" s="41"/>
      <c r="D1793" s="18"/>
      <c r="E1793" s="18"/>
      <c r="F1793" s="18"/>
      <c r="H1793" s="18"/>
      <c r="I1793" s="18"/>
    </row>
    <row r="1794" spans="1:9">
      <c r="A1794" s="41"/>
      <c r="D1794" s="18"/>
      <c r="E1794" s="18"/>
      <c r="F1794" s="18"/>
      <c r="H1794" s="18"/>
      <c r="I1794" s="18"/>
    </row>
    <row r="1795" spans="1:9">
      <c r="A1795" s="41"/>
      <c r="D1795" s="18"/>
      <c r="E1795" s="18"/>
      <c r="F1795" s="18"/>
      <c r="H1795" s="18"/>
      <c r="I1795" s="18"/>
    </row>
    <row r="1796" spans="1:9">
      <c r="A1796" s="41"/>
      <c r="D1796" s="18"/>
      <c r="E1796" s="18"/>
      <c r="F1796" s="18"/>
      <c r="H1796" s="18"/>
      <c r="I1796" s="18"/>
    </row>
    <row r="1797" spans="1:9">
      <c r="A1797" s="41"/>
      <c r="D1797" s="18"/>
      <c r="E1797" s="18"/>
      <c r="F1797" s="18"/>
      <c r="H1797" s="18"/>
      <c r="I1797" s="18"/>
    </row>
    <row r="1798" spans="1:9">
      <c r="A1798" s="41"/>
      <c r="D1798" s="18"/>
      <c r="E1798" s="18"/>
      <c r="F1798" s="18"/>
      <c r="H1798" s="18"/>
      <c r="I1798" s="18"/>
    </row>
    <row r="1799" spans="1:9">
      <c r="A1799" s="41"/>
      <c r="D1799" s="18"/>
      <c r="E1799" s="18"/>
      <c r="F1799" s="18"/>
      <c r="H1799" s="18"/>
      <c r="I1799" s="18"/>
    </row>
    <row r="1800" spans="1:9">
      <c r="A1800" s="41"/>
      <c r="D1800" s="18"/>
      <c r="E1800" s="18"/>
      <c r="F1800" s="18"/>
      <c r="H1800" s="18"/>
      <c r="I1800" s="18"/>
    </row>
    <row r="1801" spans="1:9">
      <c r="A1801" s="41"/>
      <c r="D1801" s="18"/>
      <c r="E1801" s="18"/>
      <c r="F1801" s="18"/>
      <c r="H1801" s="18"/>
      <c r="I1801" s="18"/>
    </row>
    <row r="1802" spans="1:9">
      <c r="A1802" s="41"/>
      <c r="D1802" s="18"/>
      <c r="E1802" s="18"/>
      <c r="F1802" s="18"/>
      <c r="H1802" s="18"/>
      <c r="I1802" s="18"/>
    </row>
    <row r="1803" spans="1:9">
      <c r="A1803" s="41"/>
      <c r="D1803" s="18"/>
      <c r="E1803" s="18"/>
      <c r="F1803" s="18"/>
      <c r="H1803" s="18"/>
      <c r="I1803" s="18"/>
    </row>
    <row r="1804" spans="1:9">
      <c r="A1804" s="41"/>
      <c r="D1804" s="18"/>
      <c r="E1804" s="18"/>
      <c r="F1804" s="18"/>
      <c r="H1804" s="18"/>
      <c r="I1804" s="18"/>
    </row>
    <row r="1805" spans="1:9">
      <c r="A1805" s="41"/>
      <c r="D1805" s="18"/>
      <c r="E1805" s="18"/>
      <c r="F1805" s="18"/>
      <c r="H1805" s="18"/>
      <c r="I1805" s="18"/>
    </row>
    <row r="1806" spans="1:9">
      <c r="A1806" s="41"/>
      <c r="D1806" s="18"/>
      <c r="E1806" s="18"/>
      <c r="F1806" s="18"/>
      <c r="H1806" s="18"/>
      <c r="I1806" s="18"/>
    </row>
    <row r="1807" spans="1:9">
      <c r="A1807" s="41"/>
      <c r="D1807" s="18"/>
      <c r="E1807" s="18"/>
      <c r="F1807" s="18"/>
      <c r="H1807" s="18"/>
      <c r="I1807" s="18"/>
    </row>
    <row r="1808" spans="1:9">
      <c r="A1808" s="41"/>
      <c r="D1808" s="18"/>
      <c r="E1808" s="18"/>
      <c r="F1808" s="18"/>
      <c r="H1808" s="18"/>
      <c r="I1808" s="18"/>
    </row>
    <row r="1809" spans="1:9">
      <c r="A1809" s="41"/>
      <c r="D1809" s="18"/>
      <c r="E1809" s="18"/>
      <c r="F1809" s="18"/>
      <c r="H1809" s="18"/>
      <c r="I1809" s="18"/>
    </row>
    <row r="1810" spans="1:9">
      <c r="A1810" s="41"/>
      <c r="D1810" s="18"/>
      <c r="E1810" s="18"/>
      <c r="F1810" s="18"/>
      <c r="H1810" s="18"/>
      <c r="I1810" s="18"/>
    </row>
    <row r="1811" spans="1:9">
      <c r="A1811" s="41"/>
      <c r="D1811" s="18"/>
      <c r="E1811" s="18"/>
      <c r="F1811" s="18"/>
      <c r="H1811" s="18"/>
      <c r="I1811" s="18"/>
    </row>
    <row r="1812" spans="1:9">
      <c r="A1812" s="41"/>
      <c r="D1812" s="18"/>
      <c r="E1812" s="18"/>
      <c r="F1812" s="18"/>
      <c r="H1812" s="18"/>
      <c r="I1812" s="18"/>
    </row>
    <row r="1813" spans="1:9">
      <c r="A1813" s="41"/>
      <c r="D1813" s="18"/>
      <c r="E1813" s="18"/>
      <c r="F1813" s="18"/>
      <c r="H1813" s="18"/>
      <c r="I1813" s="18"/>
    </row>
    <row r="1814" spans="1:9">
      <c r="A1814" s="41"/>
      <c r="D1814" s="18"/>
      <c r="E1814" s="18"/>
      <c r="F1814" s="18"/>
      <c r="H1814" s="18"/>
      <c r="I1814" s="18"/>
    </row>
    <row r="1815" spans="1:9">
      <c r="A1815" s="41"/>
      <c r="D1815" s="18"/>
      <c r="E1815" s="18"/>
      <c r="F1815" s="18"/>
      <c r="H1815" s="18"/>
      <c r="I1815" s="18"/>
    </row>
    <row r="1816" spans="1:9">
      <c r="A1816" s="41"/>
      <c r="D1816" s="18"/>
      <c r="E1816" s="18"/>
      <c r="F1816" s="18"/>
      <c r="H1816" s="18"/>
      <c r="I1816" s="18"/>
    </row>
    <row r="1817" spans="1:9">
      <c r="A1817" s="41"/>
      <c r="D1817" s="18"/>
      <c r="E1817" s="18"/>
      <c r="F1817" s="18"/>
      <c r="H1817" s="18"/>
      <c r="I1817" s="18"/>
    </row>
    <row r="1818" spans="1:9">
      <c r="A1818" s="41"/>
      <c r="D1818" s="18"/>
      <c r="E1818" s="18"/>
      <c r="F1818" s="18"/>
      <c r="H1818" s="18"/>
      <c r="I1818" s="18"/>
    </row>
    <row r="1819" spans="1:9">
      <c r="A1819" s="41"/>
      <c r="D1819" s="18"/>
      <c r="E1819" s="18"/>
      <c r="F1819" s="18"/>
      <c r="H1819" s="18"/>
      <c r="I1819" s="18"/>
    </row>
    <row r="1820" spans="1:9">
      <c r="A1820" s="41"/>
      <c r="D1820" s="18"/>
      <c r="E1820" s="18"/>
      <c r="F1820" s="18"/>
      <c r="H1820" s="18"/>
      <c r="I1820" s="18"/>
    </row>
    <row r="1821" spans="1:9">
      <c r="A1821" s="41"/>
      <c r="D1821" s="18"/>
      <c r="E1821" s="18"/>
      <c r="F1821" s="18"/>
      <c r="H1821" s="18"/>
      <c r="I1821" s="18"/>
    </row>
    <row r="1822" spans="1:9">
      <c r="A1822" s="41"/>
      <c r="D1822" s="18"/>
      <c r="E1822" s="18"/>
      <c r="F1822" s="18"/>
      <c r="H1822" s="18"/>
      <c r="I1822" s="18"/>
    </row>
    <row r="1823" spans="1:9">
      <c r="A1823" s="41"/>
      <c r="D1823" s="18"/>
      <c r="E1823" s="18"/>
      <c r="F1823" s="18"/>
      <c r="H1823" s="18"/>
      <c r="I1823" s="18"/>
    </row>
    <row r="1824" spans="1:9">
      <c r="A1824" s="41"/>
      <c r="D1824" s="18"/>
      <c r="E1824" s="18"/>
      <c r="F1824" s="18"/>
      <c r="H1824" s="18"/>
      <c r="I1824" s="18"/>
    </row>
    <row r="1825" spans="1:9">
      <c r="A1825" s="41"/>
      <c r="D1825" s="18"/>
      <c r="E1825" s="18"/>
      <c r="F1825" s="18"/>
      <c r="H1825" s="18"/>
      <c r="I1825" s="18"/>
    </row>
    <row r="1826" spans="1:9">
      <c r="A1826" s="41"/>
      <c r="D1826" s="18"/>
      <c r="E1826" s="18"/>
      <c r="F1826" s="18"/>
      <c r="H1826" s="18"/>
      <c r="I1826" s="18"/>
    </row>
    <row r="1827" spans="1:9">
      <c r="A1827" s="41"/>
      <c r="D1827" s="18"/>
      <c r="E1827" s="18"/>
      <c r="F1827" s="18"/>
      <c r="H1827" s="18"/>
      <c r="I1827" s="18"/>
    </row>
    <row r="1828" spans="1:9">
      <c r="A1828" s="41"/>
      <c r="D1828" s="18"/>
      <c r="E1828" s="18"/>
      <c r="F1828" s="18"/>
      <c r="H1828" s="18"/>
      <c r="I1828" s="18"/>
    </row>
    <row r="1829" spans="1:9">
      <c r="A1829" s="41"/>
      <c r="D1829" s="18"/>
      <c r="E1829" s="18"/>
      <c r="F1829" s="18"/>
      <c r="H1829" s="18"/>
      <c r="I1829" s="18"/>
    </row>
    <row r="1830" spans="1:9">
      <c r="A1830" s="41"/>
      <c r="D1830" s="18"/>
      <c r="E1830" s="18"/>
      <c r="F1830" s="18"/>
      <c r="H1830" s="18"/>
      <c r="I1830" s="18"/>
    </row>
    <row r="1831" spans="1:9">
      <c r="A1831" s="41"/>
      <c r="D1831" s="18"/>
      <c r="E1831" s="18"/>
      <c r="F1831" s="18"/>
      <c r="H1831" s="18"/>
      <c r="I1831" s="18"/>
    </row>
    <row r="1832" spans="1:9">
      <c r="A1832" s="41"/>
      <c r="D1832" s="18"/>
      <c r="E1832" s="18"/>
      <c r="F1832" s="18"/>
      <c r="H1832" s="18"/>
      <c r="I1832" s="18"/>
    </row>
    <row r="1833" spans="1:9">
      <c r="A1833" s="41"/>
      <c r="D1833" s="18"/>
      <c r="E1833" s="18"/>
      <c r="F1833" s="18"/>
      <c r="H1833" s="18"/>
      <c r="I1833" s="18"/>
    </row>
    <row r="1834" spans="1:9">
      <c r="A1834" s="41"/>
      <c r="D1834" s="18"/>
      <c r="E1834" s="18"/>
      <c r="F1834" s="18"/>
      <c r="H1834" s="18"/>
      <c r="I1834" s="18"/>
    </row>
    <row r="1835" spans="1:9">
      <c r="A1835" s="41"/>
      <c r="D1835" s="18"/>
      <c r="E1835" s="18"/>
      <c r="F1835" s="18"/>
      <c r="H1835" s="18"/>
      <c r="I1835" s="18"/>
    </row>
    <row r="1836" spans="1:9">
      <c r="A1836" s="41"/>
      <c r="D1836" s="18"/>
      <c r="E1836" s="18"/>
      <c r="F1836" s="18"/>
      <c r="H1836" s="18"/>
      <c r="I1836" s="18"/>
    </row>
    <row r="1837" spans="1:9">
      <c r="A1837" s="41"/>
      <c r="D1837" s="18"/>
      <c r="E1837" s="18"/>
      <c r="F1837" s="18"/>
      <c r="H1837" s="18"/>
      <c r="I1837" s="18"/>
    </row>
    <row r="1838" spans="1:9">
      <c r="A1838" s="41"/>
      <c r="D1838" s="18"/>
      <c r="E1838" s="18"/>
      <c r="F1838" s="18"/>
      <c r="H1838" s="18"/>
      <c r="I1838" s="18"/>
    </row>
    <row r="1839" spans="1:9">
      <c r="A1839" s="41"/>
      <c r="D1839" s="18"/>
      <c r="E1839" s="18"/>
      <c r="F1839" s="18"/>
      <c r="H1839" s="18"/>
      <c r="I1839" s="18"/>
    </row>
    <row r="1840" spans="1:9">
      <c r="A1840" s="41"/>
      <c r="D1840" s="18"/>
      <c r="E1840" s="18"/>
      <c r="F1840" s="18"/>
      <c r="H1840" s="18"/>
      <c r="I1840" s="18"/>
    </row>
    <row r="1841" spans="1:9">
      <c r="A1841" s="41"/>
      <c r="D1841" s="18"/>
      <c r="E1841" s="18"/>
      <c r="F1841" s="18"/>
      <c r="H1841" s="18"/>
      <c r="I1841" s="18"/>
    </row>
    <row r="1842" spans="1:9">
      <c r="A1842" s="41"/>
      <c r="D1842" s="18"/>
      <c r="E1842" s="18"/>
      <c r="F1842" s="18"/>
      <c r="H1842" s="18"/>
      <c r="I1842" s="18"/>
    </row>
    <row r="1843" spans="1:9">
      <c r="A1843" s="41"/>
      <c r="D1843" s="18"/>
      <c r="E1843" s="18"/>
      <c r="F1843" s="18"/>
      <c r="H1843" s="18"/>
      <c r="I1843" s="18"/>
    </row>
    <row r="1844" spans="1:9">
      <c r="A1844" s="41"/>
      <c r="D1844" s="18"/>
      <c r="E1844" s="18"/>
      <c r="F1844" s="18"/>
      <c r="H1844" s="18"/>
      <c r="I1844" s="18"/>
    </row>
    <row r="1845" spans="1:9">
      <c r="A1845" s="41"/>
      <c r="D1845" s="18"/>
      <c r="E1845" s="18"/>
      <c r="F1845" s="18"/>
      <c r="H1845" s="18"/>
      <c r="I1845" s="18"/>
    </row>
    <row r="1846" spans="1:9">
      <c r="A1846" s="41"/>
      <c r="D1846" s="18"/>
      <c r="E1846" s="18"/>
      <c r="F1846" s="18"/>
      <c r="H1846" s="18"/>
      <c r="I1846" s="18"/>
    </row>
    <row r="1847" spans="1:9">
      <c r="A1847" s="41"/>
      <c r="D1847" s="18"/>
      <c r="E1847" s="18"/>
      <c r="F1847" s="18"/>
      <c r="H1847" s="18"/>
      <c r="I1847" s="18"/>
    </row>
    <row r="1848" spans="1:9">
      <c r="A1848" s="41"/>
      <c r="D1848" s="18"/>
      <c r="E1848" s="18"/>
      <c r="F1848" s="18"/>
      <c r="H1848" s="18"/>
      <c r="I1848" s="18"/>
    </row>
    <row r="1849" spans="1:9">
      <c r="A1849" s="41"/>
      <c r="D1849" s="18"/>
      <c r="E1849" s="18"/>
      <c r="F1849" s="18"/>
      <c r="H1849" s="18"/>
      <c r="I1849" s="18"/>
    </row>
    <row r="1850" spans="1:9">
      <c r="A1850" s="41"/>
      <c r="D1850" s="18"/>
      <c r="E1850" s="18"/>
      <c r="F1850" s="18"/>
      <c r="H1850" s="18"/>
      <c r="I1850" s="18"/>
    </row>
    <row r="1851" spans="1:9">
      <c r="A1851" s="41"/>
      <c r="D1851" s="18"/>
      <c r="E1851" s="18"/>
      <c r="F1851" s="18"/>
      <c r="H1851" s="18"/>
      <c r="I1851" s="18"/>
    </row>
    <row r="1852" spans="1:9">
      <c r="A1852" s="41"/>
      <c r="D1852" s="18"/>
      <c r="E1852" s="18"/>
      <c r="F1852" s="18"/>
      <c r="H1852" s="18"/>
      <c r="I1852" s="18"/>
    </row>
    <row r="1853" spans="1:9">
      <c r="A1853" s="41"/>
      <c r="D1853" s="18"/>
      <c r="E1853" s="18"/>
      <c r="F1853" s="18"/>
      <c r="H1853" s="18"/>
      <c r="I1853" s="18"/>
    </row>
    <row r="1854" spans="1:9">
      <c r="A1854" s="41"/>
      <c r="D1854" s="18"/>
      <c r="E1854" s="18"/>
      <c r="F1854" s="18"/>
      <c r="H1854" s="18"/>
      <c r="I1854" s="18"/>
    </row>
    <row r="1855" spans="1:9">
      <c r="A1855" s="41"/>
      <c r="D1855" s="18"/>
      <c r="E1855" s="18"/>
      <c r="F1855" s="18"/>
      <c r="H1855" s="18"/>
      <c r="I1855" s="18"/>
    </row>
    <row r="1856" spans="1:9">
      <c r="A1856" s="41"/>
      <c r="D1856" s="18"/>
      <c r="E1856" s="18"/>
      <c r="F1856" s="18"/>
      <c r="H1856" s="18"/>
      <c r="I1856" s="18"/>
    </row>
    <row r="1857" spans="1:9">
      <c r="A1857" s="41"/>
      <c r="D1857" s="18"/>
      <c r="E1857" s="18"/>
      <c r="F1857" s="18"/>
      <c r="H1857" s="18"/>
      <c r="I1857" s="18"/>
    </row>
    <row r="1858" spans="1:9">
      <c r="A1858" s="41"/>
      <c r="D1858" s="18"/>
      <c r="E1858" s="18"/>
      <c r="F1858" s="18"/>
      <c r="H1858" s="18"/>
      <c r="I1858" s="18"/>
    </row>
    <row r="1859" spans="1:9">
      <c r="A1859" s="41"/>
      <c r="D1859" s="18"/>
      <c r="E1859" s="18"/>
      <c r="F1859" s="18"/>
      <c r="H1859" s="18"/>
      <c r="I1859" s="18"/>
    </row>
    <row r="1860" spans="1:9">
      <c r="A1860" s="41"/>
      <c r="D1860" s="18"/>
      <c r="E1860" s="18"/>
      <c r="F1860" s="18"/>
      <c r="H1860" s="18"/>
      <c r="I1860" s="18"/>
    </row>
    <row r="1861" spans="1:9">
      <c r="A1861" s="41"/>
      <c r="D1861" s="18"/>
      <c r="E1861" s="18"/>
      <c r="F1861" s="18"/>
      <c r="H1861" s="18"/>
      <c r="I1861" s="18"/>
    </row>
    <row r="1862" spans="1:9">
      <c r="A1862" s="41"/>
      <c r="D1862" s="18"/>
      <c r="E1862" s="18"/>
      <c r="F1862" s="18"/>
      <c r="H1862" s="18"/>
      <c r="I1862" s="18"/>
    </row>
    <row r="1863" spans="1:9">
      <c r="A1863" s="41"/>
      <c r="D1863" s="18"/>
      <c r="E1863" s="18"/>
      <c r="F1863" s="18"/>
      <c r="H1863" s="18"/>
      <c r="I1863" s="18"/>
    </row>
    <row r="1864" spans="1:9">
      <c r="A1864" s="41"/>
      <c r="D1864" s="18"/>
      <c r="E1864" s="18"/>
      <c r="F1864" s="18"/>
      <c r="H1864" s="18"/>
      <c r="I1864" s="18"/>
    </row>
    <row r="1865" spans="1:9">
      <c r="A1865" s="41"/>
      <c r="D1865" s="18"/>
      <c r="E1865" s="18"/>
      <c r="F1865" s="18"/>
      <c r="H1865" s="18"/>
      <c r="I1865" s="18"/>
    </row>
    <row r="1866" spans="1:9">
      <c r="A1866" s="41"/>
      <c r="D1866" s="18"/>
      <c r="E1866" s="18"/>
      <c r="F1866" s="18"/>
      <c r="H1866" s="18"/>
      <c r="I1866" s="18"/>
    </row>
    <row r="1867" spans="1:9">
      <c r="A1867" s="41"/>
      <c r="D1867" s="18"/>
      <c r="E1867" s="18"/>
      <c r="F1867" s="18"/>
      <c r="H1867" s="18"/>
      <c r="I1867" s="18"/>
    </row>
    <row r="1868" spans="1:9">
      <c r="A1868" s="41"/>
      <c r="D1868" s="18"/>
      <c r="E1868" s="18"/>
      <c r="F1868" s="18"/>
      <c r="H1868" s="18"/>
      <c r="I1868" s="18"/>
    </row>
    <row r="1869" spans="1:9">
      <c r="A1869" s="41"/>
      <c r="D1869" s="18"/>
      <c r="E1869" s="18"/>
      <c r="F1869" s="18"/>
      <c r="H1869" s="18"/>
      <c r="I1869" s="18"/>
    </row>
    <row r="1870" spans="1:9">
      <c r="A1870" s="41"/>
      <c r="D1870" s="18"/>
      <c r="E1870" s="18"/>
      <c r="F1870" s="18"/>
      <c r="H1870" s="18"/>
      <c r="I1870" s="18"/>
    </row>
    <row r="1871" spans="1:9">
      <c r="A1871" s="41"/>
      <c r="D1871" s="18"/>
      <c r="E1871" s="18"/>
      <c r="F1871" s="18"/>
      <c r="H1871" s="18"/>
      <c r="I1871" s="18"/>
    </row>
    <row r="1872" spans="1:9">
      <c r="A1872" s="41"/>
      <c r="D1872" s="18"/>
      <c r="E1872" s="18"/>
      <c r="F1872" s="18"/>
      <c r="H1872" s="18"/>
      <c r="I1872" s="18"/>
    </row>
    <row r="1873" spans="1:9">
      <c r="A1873" s="41"/>
      <c r="D1873" s="18"/>
      <c r="E1873" s="18"/>
      <c r="F1873" s="18"/>
      <c r="H1873" s="18"/>
      <c r="I1873" s="18"/>
    </row>
    <row r="1874" spans="1:9">
      <c r="A1874" s="41"/>
      <c r="D1874" s="18"/>
      <c r="E1874" s="18"/>
      <c r="F1874" s="18"/>
      <c r="H1874" s="18"/>
      <c r="I1874" s="18"/>
    </row>
    <row r="1875" spans="1:9">
      <c r="A1875" s="41"/>
      <c r="D1875" s="18"/>
      <c r="E1875" s="18"/>
      <c r="F1875" s="18"/>
      <c r="H1875" s="18"/>
      <c r="I1875" s="18"/>
    </row>
    <row r="1876" spans="1:9">
      <c r="A1876" s="41"/>
      <c r="D1876" s="18"/>
      <c r="E1876" s="18"/>
      <c r="F1876" s="18"/>
      <c r="H1876" s="18"/>
      <c r="I1876" s="18"/>
    </row>
    <row r="1877" spans="1:9">
      <c r="A1877" s="41"/>
      <c r="D1877" s="18"/>
      <c r="E1877" s="18"/>
      <c r="F1877" s="18"/>
      <c r="H1877" s="18"/>
      <c r="I1877" s="18"/>
    </row>
    <row r="1878" spans="1:9">
      <c r="A1878" s="41"/>
      <c r="D1878" s="18"/>
      <c r="E1878" s="18"/>
      <c r="F1878" s="18"/>
      <c r="H1878" s="18"/>
      <c r="I1878" s="18"/>
    </row>
    <row r="1879" spans="1:9">
      <c r="A1879" s="41"/>
      <c r="D1879" s="18"/>
      <c r="E1879" s="18"/>
      <c r="F1879" s="18"/>
      <c r="H1879" s="18"/>
      <c r="I1879" s="18"/>
    </row>
    <row r="1880" spans="1:9">
      <c r="A1880" s="41"/>
      <c r="D1880" s="18"/>
      <c r="E1880" s="18"/>
      <c r="F1880" s="18"/>
      <c r="H1880" s="18"/>
      <c r="I1880" s="18"/>
    </row>
    <row r="1881" spans="1:9">
      <c r="A1881" s="41"/>
      <c r="D1881" s="18"/>
      <c r="E1881" s="18"/>
      <c r="F1881" s="18"/>
      <c r="H1881" s="18"/>
      <c r="I1881" s="18"/>
    </row>
    <row r="1882" spans="1:9">
      <c r="A1882" s="41"/>
      <c r="D1882" s="18"/>
      <c r="E1882" s="18"/>
      <c r="F1882" s="18"/>
      <c r="H1882" s="18"/>
      <c r="I1882" s="18"/>
    </row>
    <row r="1883" spans="1:9">
      <c r="A1883" s="41"/>
      <c r="D1883" s="18"/>
      <c r="E1883" s="18"/>
      <c r="F1883" s="18"/>
      <c r="H1883" s="18"/>
      <c r="I1883" s="18"/>
    </row>
    <row r="1884" spans="1:9">
      <c r="A1884" s="41"/>
      <c r="D1884" s="18"/>
      <c r="E1884" s="18"/>
      <c r="F1884" s="18"/>
      <c r="H1884" s="18"/>
      <c r="I1884" s="18"/>
    </row>
    <row r="1885" spans="1:9">
      <c r="A1885" s="41"/>
      <c r="D1885" s="18"/>
      <c r="E1885" s="18"/>
      <c r="F1885" s="18"/>
      <c r="H1885" s="18"/>
      <c r="I1885" s="18"/>
    </row>
    <row r="1886" spans="1:9">
      <c r="A1886" s="41"/>
      <c r="D1886" s="18"/>
      <c r="E1886" s="18"/>
      <c r="F1886" s="18"/>
      <c r="H1886" s="18"/>
      <c r="I1886" s="18"/>
    </row>
    <row r="1887" spans="1:9">
      <c r="A1887" s="41"/>
      <c r="D1887" s="18"/>
      <c r="E1887" s="18"/>
      <c r="F1887" s="18"/>
      <c r="H1887" s="18"/>
      <c r="I1887" s="18"/>
    </row>
    <row r="1888" spans="1:9">
      <c r="A1888" s="41"/>
      <c r="D1888" s="18"/>
      <c r="E1888" s="18"/>
      <c r="F1888" s="18"/>
      <c r="H1888" s="18"/>
      <c r="I1888" s="18"/>
    </row>
    <row r="1889" spans="1:9">
      <c r="A1889" s="41"/>
      <c r="D1889" s="18"/>
      <c r="E1889" s="18"/>
      <c r="F1889" s="18"/>
      <c r="H1889" s="18"/>
      <c r="I1889" s="18"/>
    </row>
    <row r="1890" spans="1:9">
      <c r="A1890" s="41"/>
      <c r="D1890" s="18"/>
      <c r="E1890" s="18"/>
      <c r="F1890" s="18"/>
      <c r="H1890" s="18"/>
      <c r="I1890" s="18"/>
    </row>
    <row r="1891" spans="1:9">
      <c r="A1891" s="41"/>
      <c r="D1891" s="18"/>
      <c r="E1891" s="18"/>
      <c r="F1891" s="18"/>
      <c r="H1891" s="18"/>
      <c r="I1891" s="18"/>
    </row>
    <row r="1892" spans="1:9">
      <c r="A1892" s="41"/>
      <c r="D1892" s="18"/>
      <c r="E1892" s="18"/>
      <c r="F1892" s="18"/>
      <c r="H1892" s="18"/>
      <c r="I1892" s="18"/>
    </row>
    <row r="1893" spans="1:9">
      <c r="A1893" s="41"/>
      <c r="D1893" s="18"/>
      <c r="E1893" s="18"/>
      <c r="F1893" s="18"/>
      <c r="H1893" s="18"/>
      <c r="I1893" s="18"/>
    </row>
    <row r="1894" spans="1:9">
      <c r="A1894" s="41"/>
      <c r="D1894" s="18"/>
      <c r="E1894" s="18"/>
      <c r="F1894" s="18"/>
      <c r="H1894" s="18"/>
      <c r="I1894" s="18"/>
    </row>
    <row r="1895" spans="1:9">
      <c r="A1895" s="41"/>
      <c r="D1895" s="18"/>
      <c r="E1895" s="18"/>
      <c r="F1895" s="18"/>
      <c r="H1895" s="18"/>
      <c r="I1895" s="18"/>
    </row>
    <row r="1896" spans="1:9">
      <c r="A1896" s="41"/>
      <c r="D1896" s="18"/>
      <c r="E1896" s="18"/>
      <c r="F1896" s="18"/>
      <c r="H1896" s="18"/>
      <c r="I1896" s="18"/>
    </row>
    <row r="1897" spans="1:9">
      <c r="A1897" s="41"/>
      <c r="D1897" s="18"/>
      <c r="E1897" s="18"/>
      <c r="F1897" s="18"/>
      <c r="H1897" s="18"/>
      <c r="I1897" s="18"/>
    </row>
    <row r="1898" spans="1:9">
      <c r="A1898" s="41"/>
      <c r="D1898" s="18"/>
      <c r="E1898" s="18"/>
      <c r="F1898" s="18"/>
      <c r="H1898" s="18"/>
      <c r="I1898" s="18"/>
    </row>
    <row r="1899" spans="1:9">
      <c r="A1899" s="41"/>
      <c r="D1899" s="18"/>
      <c r="E1899" s="18"/>
      <c r="F1899" s="18"/>
      <c r="H1899" s="18"/>
      <c r="I1899" s="18"/>
    </row>
    <row r="1900" spans="1:9">
      <c r="A1900" s="41"/>
      <c r="D1900" s="18"/>
      <c r="E1900" s="18"/>
      <c r="F1900" s="18"/>
      <c r="H1900" s="18"/>
      <c r="I1900" s="18"/>
    </row>
    <row r="1901" spans="1:9">
      <c r="A1901" s="41"/>
      <c r="D1901" s="18"/>
      <c r="E1901" s="18"/>
      <c r="F1901" s="18"/>
      <c r="H1901" s="18"/>
      <c r="I1901" s="18"/>
    </row>
    <row r="1902" spans="1:9">
      <c r="A1902" s="41"/>
      <c r="D1902" s="18"/>
      <c r="E1902" s="18"/>
      <c r="F1902" s="18"/>
      <c r="H1902" s="18"/>
      <c r="I1902" s="18"/>
    </row>
    <row r="1903" spans="1:9">
      <c r="A1903" s="41"/>
      <c r="D1903" s="18"/>
      <c r="E1903" s="18"/>
      <c r="F1903" s="18"/>
      <c r="H1903" s="18"/>
      <c r="I1903" s="18"/>
    </row>
    <row r="1904" spans="1:9">
      <c r="A1904" s="41"/>
      <c r="D1904" s="18"/>
      <c r="E1904" s="18"/>
      <c r="F1904" s="18"/>
      <c r="H1904" s="18"/>
      <c r="I1904" s="18"/>
    </row>
    <row r="1905" spans="1:9">
      <c r="A1905" s="41"/>
      <c r="D1905" s="18"/>
      <c r="E1905" s="18"/>
      <c r="F1905" s="18"/>
      <c r="H1905" s="18"/>
      <c r="I1905" s="18"/>
    </row>
    <row r="1906" spans="1:9">
      <c r="A1906" s="41"/>
      <c r="D1906" s="18"/>
      <c r="E1906" s="18"/>
      <c r="F1906" s="18"/>
      <c r="H1906" s="18"/>
      <c r="I1906" s="18"/>
    </row>
    <row r="1907" spans="1:9">
      <c r="A1907" s="41"/>
      <c r="D1907" s="18"/>
      <c r="E1907" s="18"/>
      <c r="F1907" s="18"/>
      <c r="H1907" s="18"/>
      <c r="I1907" s="18"/>
    </row>
    <row r="1908" spans="1:9">
      <c r="A1908" s="41"/>
      <c r="D1908" s="18"/>
      <c r="E1908" s="18"/>
      <c r="F1908" s="18"/>
      <c r="H1908" s="18"/>
      <c r="I1908" s="18"/>
    </row>
    <row r="1909" spans="1:9">
      <c r="A1909" s="41"/>
      <c r="D1909" s="18"/>
      <c r="E1909" s="18"/>
      <c r="F1909" s="18"/>
      <c r="H1909" s="18"/>
      <c r="I1909" s="18"/>
    </row>
    <row r="1910" spans="1:9">
      <c r="A1910" s="41"/>
      <c r="D1910" s="18"/>
      <c r="E1910" s="18"/>
      <c r="F1910" s="18"/>
      <c r="H1910" s="18"/>
      <c r="I1910" s="18"/>
    </row>
    <row r="1911" spans="1:9">
      <c r="A1911" s="41"/>
      <c r="D1911" s="18"/>
      <c r="E1911" s="18"/>
      <c r="F1911" s="18"/>
      <c r="H1911" s="18"/>
      <c r="I1911" s="18"/>
    </row>
    <row r="1912" spans="1:9">
      <c r="A1912" s="41"/>
      <c r="D1912" s="18"/>
      <c r="E1912" s="18"/>
      <c r="F1912" s="18"/>
      <c r="H1912" s="18"/>
      <c r="I1912" s="18"/>
    </row>
    <row r="1913" spans="1:9">
      <c r="A1913" s="41"/>
      <c r="D1913" s="18"/>
      <c r="E1913" s="18"/>
      <c r="F1913" s="18"/>
      <c r="H1913" s="18"/>
      <c r="I1913" s="18"/>
    </row>
    <row r="1914" spans="1:9">
      <c r="A1914" s="41"/>
      <c r="D1914" s="18"/>
      <c r="E1914" s="18"/>
      <c r="F1914" s="18"/>
      <c r="H1914" s="18"/>
      <c r="I1914" s="18"/>
    </row>
    <row r="1915" spans="1:9">
      <c r="A1915" s="41"/>
      <c r="D1915" s="18"/>
      <c r="E1915" s="18"/>
      <c r="F1915" s="18"/>
      <c r="H1915" s="18"/>
      <c r="I1915" s="18"/>
    </row>
    <row r="1916" spans="1:9">
      <c r="A1916" s="41"/>
      <c r="D1916" s="18"/>
      <c r="E1916" s="18"/>
      <c r="F1916" s="18"/>
      <c r="H1916" s="18"/>
      <c r="I1916" s="18"/>
    </row>
    <row r="1917" spans="1:9">
      <c r="A1917" s="41"/>
      <c r="D1917" s="18"/>
      <c r="E1917" s="18"/>
      <c r="F1917" s="18"/>
      <c r="H1917" s="18"/>
      <c r="I1917" s="18"/>
    </row>
    <row r="1918" spans="1:9">
      <c r="A1918" s="41"/>
      <c r="D1918" s="18"/>
      <c r="E1918" s="18"/>
      <c r="F1918" s="18"/>
      <c r="H1918" s="18"/>
      <c r="I1918" s="18"/>
    </row>
    <row r="1919" spans="1:9">
      <c r="A1919" s="41"/>
      <c r="D1919" s="18"/>
      <c r="E1919" s="18"/>
      <c r="F1919" s="18"/>
      <c r="H1919" s="18"/>
      <c r="I1919" s="18"/>
    </row>
    <row r="1920" spans="1:9">
      <c r="A1920" s="41"/>
      <c r="D1920" s="18"/>
      <c r="E1920" s="18"/>
      <c r="F1920" s="18"/>
      <c r="H1920" s="18"/>
      <c r="I1920" s="18"/>
    </row>
    <row r="1921" spans="1:9">
      <c r="A1921" s="41"/>
      <c r="D1921" s="18"/>
      <c r="E1921" s="18"/>
      <c r="F1921" s="18"/>
      <c r="H1921" s="18"/>
      <c r="I1921" s="18"/>
    </row>
    <row r="1922" spans="1:9">
      <c r="A1922" s="41"/>
      <c r="D1922" s="18"/>
      <c r="E1922" s="18"/>
      <c r="F1922" s="18"/>
      <c r="H1922" s="18"/>
      <c r="I1922" s="18"/>
    </row>
    <row r="1923" spans="1:9">
      <c r="A1923" s="41"/>
      <c r="D1923" s="18"/>
      <c r="E1923" s="18"/>
      <c r="F1923" s="18"/>
      <c r="H1923" s="18"/>
      <c r="I1923" s="18"/>
    </row>
    <row r="1924" spans="1:9">
      <c r="A1924" s="41"/>
      <c r="D1924" s="18"/>
      <c r="E1924" s="18"/>
      <c r="F1924" s="18"/>
      <c r="H1924" s="18"/>
      <c r="I1924" s="18"/>
    </row>
    <row r="1925" spans="1:9">
      <c r="A1925" s="41"/>
      <c r="D1925" s="18"/>
      <c r="E1925" s="18"/>
      <c r="F1925" s="18"/>
      <c r="H1925" s="18"/>
      <c r="I1925" s="18"/>
    </row>
    <row r="1926" spans="1:9">
      <c r="A1926" s="41"/>
      <c r="D1926" s="18"/>
      <c r="E1926" s="18"/>
      <c r="F1926" s="18"/>
      <c r="H1926" s="18"/>
      <c r="I1926" s="18"/>
    </row>
    <row r="1927" spans="1:9">
      <c r="A1927" s="41"/>
      <c r="D1927" s="18"/>
      <c r="E1927" s="18"/>
      <c r="F1927" s="18"/>
      <c r="H1927" s="18"/>
      <c r="I1927" s="18"/>
    </row>
    <row r="1928" spans="1:9">
      <c r="A1928" s="41"/>
      <c r="D1928" s="18"/>
      <c r="E1928" s="18"/>
      <c r="F1928" s="18"/>
      <c r="H1928" s="18"/>
      <c r="I1928" s="18"/>
    </row>
    <row r="1929" spans="1:9">
      <c r="A1929" s="41"/>
      <c r="D1929" s="18"/>
      <c r="E1929" s="18"/>
      <c r="F1929" s="18"/>
      <c r="H1929" s="18"/>
      <c r="I1929" s="18"/>
    </row>
    <row r="1930" spans="1:9">
      <c r="A1930" s="41"/>
      <c r="D1930" s="18"/>
      <c r="E1930" s="18"/>
      <c r="F1930" s="18"/>
      <c r="H1930" s="18"/>
      <c r="I1930" s="18"/>
    </row>
    <row r="1931" spans="1:9">
      <c r="A1931" s="41"/>
      <c r="D1931" s="18"/>
      <c r="E1931" s="18"/>
      <c r="F1931" s="18"/>
      <c r="H1931" s="18"/>
      <c r="I1931" s="18"/>
    </row>
    <row r="1932" spans="1:9">
      <c r="A1932" s="41"/>
      <c r="D1932" s="18"/>
      <c r="E1932" s="18"/>
      <c r="F1932" s="18"/>
      <c r="H1932" s="18"/>
      <c r="I1932" s="18"/>
    </row>
    <row r="1933" spans="1:9">
      <c r="A1933" s="41"/>
      <c r="D1933" s="18"/>
      <c r="E1933" s="18"/>
      <c r="F1933" s="18"/>
      <c r="H1933" s="18"/>
      <c r="I1933" s="18"/>
    </row>
    <row r="1934" spans="1:9">
      <c r="A1934" s="41"/>
      <c r="D1934" s="18"/>
      <c r="E1934" s="18"/>
      <c r="F1934" s="18"/>
      <c r="H1934" s="18"/>
      <c r="I1934" s="18"/>
    </row>
    <row r="1935" spans="1:9">
      <c r="A1935" s="41"/>
      <c r="D1935" s="18"/>
      <c r="E1935" s="18"/>
      <c r="F1935" s="18"/>
      <c r="H1935" s="18"/>
      <c r="I1935" s="18"/>
    </row>
    <row r="1936" spans="1:9">
      <c r="A1936" s="41"/>
      <c r="D1936" s="18"/>
      <c r="E1936" s="18"/>
      <c r="F1936" s="18"/>
      <c r="H1936" s="18"/>
      <c r="I1936" s="18"/>
    </row>
    <row r="1937" spans="1:9">
      <c r="A1937" s="41"/>
      <c r="D1937" s="18"/>
      <c r="E1937" s="18"/>
      <c r="F1937" s="18"/>
      <c r="H1937" s="18"/>
      <c r="I1937" s="18"/>
    </row>
    <row r="1938" spans="1:9">
      <c r="A1938" s="41"/>
      <c r="D1938" s="18"/>
      <c r="E1938" s="18"/>
      <c r="F1938" s="18"/>
      <c r="H1938" s="18"/>
      <c r="I1938" s="18"/>
    </row>
    <row r="1939" spans="1:9">
      <c r="A1939" s="41"/>
      <c r="D1939" s="18"/>
      <c r="E1939" s="18"/>
      <c r="F1939" s="18"/>
      <c r="H1939" s="18"/>
      <c r="I1939" s="18"/>
    </row>
    <row r="1940" spans="1:9">
      <c r="A1940" s="41"/>
      <c r="D1940" s="18"/>
      <c r="E1940" s="18"/>
      <c r="F1940" s="18"/>
      <c r="H1940" s="18"/>
      <c r="I1940" s="18"/>
    </row>
    <row r="1941" spans="1:9">
      <c r="A1941" s="41"/>
      <c r="D1941" s="18"/>
      <c r="E1941" s="18"/>
      <c r="F1941" s="18"/>
      <c r="H1941" s="18"/>
      <c r="I1941" s="18"/>
    </row>
    <row r="1942" spans="1:9">
      <c r="A1942" s="41"/>
      <c r="D1942" s="18"/>
      <c r="E1942" s="18"/>
      <c r="F1942" s="18"/>
      <c r="H1942" s="18"/>
      <c r="I1942" s="18"/>
    </row>
    <row r="1943" spans="1:9">
      <c r="A1943" s="41"/>
      <c r="D1943" s="18"/>
      <c r="E1943" s="18"/>
      <c r="F1943" s="18"/>
      <c r="H1943" s="18"/>
      <c r="I1943" s="18"/>
    </row>
    <row r="1944" spans="1:9">
      <c r="A1944" s="41"/>
      <c r="D1944" s="18"/>
      <c r="E1944" s="18"/>
      <c r="F1944" s="18"/>
      <c r="H1944" s="18"/>
      <c r="I1944" s="18"/>
    </row>
    <row r="1945" spans="1:9">
      <c r="A1945" s="41"/>
      <c r="D1945" s="18"/>
      <c r="E1945" s="18"/>
      <c r="F1945" s="18"/>
      <c r="H1945" s="18"/>
      <c r="I1945" s="18"/>
    </row>
    <row r="1946" spans="1:9">
      <c r="A1946" s="41"/>
      <c r="D1946" s="18"/>
      <c r="E1946" s="18"/>
      <c r="F1946" s="18"/>
      <c r="H1946" s="18"/>
      <c r="I1946" s="18"/>
    </row>
    <row r="1947" spans="1:9">
      <c r="A1947" s="41"/>
      <c r="D1947" s="18"/>
      <c r="E1947" s="18"/>
      <c r="F1947" s="18"/>
      <c r="H1947" s="18"/>
      <c r="I1947" s="18"/>
    </row>
    <row r="1948" spans="1:9">
      <c r="A1948" s="41"/>
      <c r="D1948" s="18"/>
      <c r="E1948" s="18"/>
      <c r="F1948" s="18"/>
      <c r="H1948" s="18"/>
      <c r="I1948" s="18"/>
    </row>
    <row r="1949" spans="1:9">
      <c r="A1949" s="41"/>
      <c r="D1949" s="18"/>
      <c r="E1949" s="18"/>
      <c r="F1949" s="18"/>
      <c r="H1949" s="18"/>
      <c r="I1949" s="18"/>
    </row>
    <row r="1950" spans="1:9">
      <c r="A1950" s="41"/>
      <c r="D1950" s="18"/>
      <c r="E1950" s="18"/>
      <c r="F1950" s="18"/>
      <c r="H1950" s="18"/>
      <c r="I1950" s="18"/>
    </row>
    <row r="1951" spans="1:9">
      <c r="A1951" s="41"/>
      <c r="D1951" s="18"/>
      <c r="E1951" s="18"/>
      <c r="F1951" s="18"/>
      <c r="H1951" s="18"/>
      <c r="I1951" s="18"/>
    </row>
    <row r="1952" spans="1:9">
      <c r="A1952" s="41"/>
      <c r="D1952" s="18"/>
      <c r="E1952" s="18"/>
      <c r="F1952" s="18"/>
      <c r="H1952" s="18"/>
      <c r="I1952" s="18"/>
    </row>
    <row r="1953" spans="1:9">
      <c r="A1953" s="41"/>
      <c r="D1953" s="18"/>
      <c r="E1953" s="18"/>
      <c r="F1953" s="18"/>
      <c r="H1953" s="18"/>
      <c r="I1953" s="18"/>
    </row>
    <row r="1954" spans="1:9">
      <c r="A1954" s="41"/>
      <c r="D1954" s="18"/>
      <c r="E1954" s="18"/>
      <c r="F1954" s="18"/>
      <c r="H1954" s="18"/>
      <c r="I1954" s="18"/>
    </row>
    <row r="1955" spans="1:9">
      <c r="A1955" s="41"/>
      <c r="D1955" s="18"/>
      <c r="E1955" s="18"/>
      <c r="F1955" s="18"/>
      <c r="H1955" s="18"/>
      <c r="I1955" s="18"/>
    </row>
    <row r="1956" spans="1:9">
      <c r="A1956" s="41"/>
      <c r="D1956" s="18"/>
      <c r="E1956" s="18"/>
      <c r="F1956" s="18"/>
      <c r="H1956" s="18"/>
      <c r="I1956" s="18"/>
    </row>
    <row r="1957" spans="1:9">
      <c r="A1957" s="41"/>
      <c r="D1957" s="18"/>
      <c r="E1957" s="18"/>
      <c r="F1957" s="18"/>
      <c r="H1957" s="18"/>
      <c r="I1957" s="18"/>
    </row>
    <row r="1958" spans="1:9">
      <c r="A1958" s="41"/>
      <c r="D1958" s="18"/>
      <c r="E1958" s="18"/>
      <c r="F1958" s="18"/>
      <c r="H1958" s="18"/>
      <c r="I1958" s="18"/>
    </row>
    <row r="1959" spans="1:9">
      <c r="A1959" s="41"/>
      <c r="D1959" s="18"/>
      <c r="E1959" s="18"/>
      <c r="F1959" s="18"/>
      <c r="H1959" s="18"/>
      <c r="I1959" s="18"/>
    </row>
    <row r="1960" spans="1:9">
      <c r="A1960" s="41"/>
      <c r="D1960" s="18"/>
      <c r="E1960" s="18"/>
      <c r="F1960" s="18"/>
      <c r="H1960" s="18"/>
      <c r="I1960" s="18"/>
    </row>
    <row r="1961" spans="1:9">
      <c r="A1961" s="41"/>
      <c r="D1961" s="18"/>
      <c r="E1961" s="18"/>
      <c r="F1961" s="18"/>
      <c r="H1961" s="18"/>
      <c r="I1961" s="18"/>
    </row>
    <row r="1962" spans="1:9">
      <c r="A1962" s="41"/>
      <c r="D1962" s="18"/>
      <c r="E1962" s="18"/>
      <c r="F1962" s="18"/>
      <c r="H1962" s="18"/>
      <c r="I1962" s="18"/>
    </row>
    <row r="1963" spans="1:9">
      <c r="A1963" s="41"/>
      <c r="D1963" s="18"/>
      <c r="E1963" s="18"/>
      <c r="F1963" s="18"/>
      <c r="H1963" s="18"/>
      <c r="I1963" s="18"/>
    </row>
    <row r="1964" spans="1:9">
      <c r="A1964" s="41"/>
      <c r="D1964" s="18"/>
      <c r="E1964" s="18"/>
      <c r="F1964" s="18"/>
      <c r="H1964" s="18"/>
      <c r="I1964" s="18"/>
    </row>
    <row r="1965" spans="1:9">
      <c r="A1965" s="41"/>
      <c r="D1965" s="18"/>
      <c r="E1965" s="18"/>
      <c r="F1965" s="18"/>
      <c r="H1965" s="18"/>
      <c r="I1965" s="18"/>
    </row>
    <row r="1966" spans="1:9">
      <c r="A1966" s="41"/>
      <c r="D1966" s="18"/>
      <c r="E1966" s="18"/>
      <c r="F1966" s="18"/>
      <c r="H1966" s="18"/>
      <c r="I1966" s="18"/>
    </row>
    <row r="1967" spans="1:9">
      <c r="A1967" s="41"/>
      <c r="D1967" s="18"/>
      <c r="E1967" s="18"/>
      <c r="F1967" s="18"/>
      <c r="H1967" s="18"/>
      <c r="I1967" s="18"/>
    </row>
    <row r="1968" spans="1:9">
      <c r="A1968" s="41"/>
      <c r="D1968" s="18"/>
      <c r="E1968" s="18"/>
      <c r="F1968" s="18"/>
      <c r="H1968" s="18"/>
      <c r="I1968" s="18"/>
    </row>
    <row r="1969" spans="1:9">
      <c r="A1969" s="41"/>
      <c r="D1969" s="18"/>
      <c r="E1969" s="18"/>
      <c r="F1969" s="18"/>
      <c r="H1969" s="18"/>
      <c r="I1969" s="18"/>
    </row>
    <row r="1970" spans="1:9">
      <c r="A1970" s="41"/>
      <c r="D1970" s="18"/>
      <c r="E1970" s="18"/>
      <c r="F1970" s="18"/>
      <c r="H1970" s="18"/>
      <c r="I1970" s="18"/>
    </row>
    <row r="1971" spans="1:9">
      <c r="A1971" s="41"/>
      <c r="D1971" s="18"/>
      <c r="E1971" s="18"/>
      <c r="F1971" s="18"/>
      <c r="H1971" s="18"/>
      <c r="I1971" s="18"/>
    </row>
    <row r="1972" spans="1:9">
      <c r="A1972" s="41"/>
      <c r="D1972" s="18"/>
      <c r="E1972" s="18"/>
      <c r="F1972" s="18"/>
      <c r="H1972" s="18"/>
      <c r="I1972" s="18"/>
    </row>
    <row r="1973" spans="1:9">
      <c r="A1973" s="41"/>
      <c r="D1973" s="18"/>
      <c r="E1973" s="18"/>
      <c r="F1973" s="18"/>
      <c r="H1973" s="18"/>
      <c r="I1973" s="18"/>
    </row>
    <row r="1974" spans="1:9">
      <c r="A1974" s="41"/>
      <c r="D1974" s="18"/>
      <c r="E1974" s="18"/>
      <c r="F1974" s="18"/>
      <c r="H1974" s="18"/>
      <c r="I1974" s="18"/>
    </row>
    <row r="1975" spans="1:9">
      <c r="A1975" s="41"/>
      <c r="D1975" s="18"/>
      <c r="E1975" s="18"/>
      <c r="F1975" s="18"/>
      <c r="H1975" s="18"/>
      <c r="I1975" s="18"/>
    </row>
    <row r="1976" spans="1:9">
      <c r="A1976" s="41"/>
      <c r="D1976" s="18"/>
      <c r="E1976" s="18"/>
      <c r="F1976" s="18"/>
      <c r="H1976" s="18"/>
      <c r="I1976" s="18"/>
    </row>
    <row r="1977" spans="1:9">
      <c r="A1977" s="41"/>
      <c r="D1977" s="18"/>
      <c r="E1977" s="18"/>
      <c r="F1977" s="18"/>
      <c r="H1977" s="18"/>
      <c r="I1977" s="18"/>
    </row>
    <row r="1978" spans="1:9">
      <c r="A1978" s="41"/>
      <c r="D1978" s="18"/>
      <c r="E1978" s="18"/>
      <c r="F1978" s="18"/>
      <c r="H1978" s="18"/>
      <c r="I1978" s="18"/>
    </row>
    <row r="1979" spans="1:9">
      <c r="A1979" s="41"/>
      <c r="D1979" s="18"/>
      <c r="E1979" s="18"/>
      <c r="F1979" s="18"/>
      <c r="H1979" s="18"/>
      <c r="I1979" s="18"/>
    </row>
    <row r="1980" spans="1:9">
      <c r="A1980" s="41"/>
      <c r="D1980" s="18"/>
      <c r="E1980" s="18"/>
      <c r="F1980" s="18"/>
      <c r="H1980" s="18"/>
      <c r="I1980" s="18"/>
    </row>
    <row r="1981" spans="1:9">
      <c r="A1981" s="41"/>
      <c r="D1981" s="18"/>
      <c r="E1981" s="18"/>
      <c r="F1981" s="18"/>
      <c r="H1981" s="18"/>
      <c r="I1981" s="18"/>
    </row>
    <row r="1982" spans="1:9">
      <c r="A1982" s="41"/>
      <c r="D1982" s="18"/>
      <c r="E1982" s="18"/>
      <c r="F1982" s="18"/>
      <c r="H1982" s="18"/>
      <c r="I1982" s="18"/>
    </row>
    <row r="1983" spans="1:9">
      <c r="A1983" s="41"/>
      <c r="D1983" s="18"/>
      <c r="E1983" s="18"/>
      <c r="F1983" s="18"/>
      <c r="H1983" s="18"/>
      <c r="I1983" s="18"/>
    </row>
    <row r="1984" spans="1:9">
      <c r="A1984" s="41"/>
      <c r="D1984" s="18"/>
      <c r="E1984" s="18"/>
      <c r="F1984" s="18"/>
      <c r="H1984" s="18"/>
      <c r="I1984" s="18"/>
    </row>
    <row r="1985" spans="1:9">
      <c r="A1985" s="41"/>
      <c r="D1985" s="18"/>
      <c r="E1985" s="18"/>
      <c r="F1985" s="18"/>
      <c r="H1985" s="18"/>
      <c r="I1985" s="18"/>
    </row>
    <row r="1986" spans="1:9">
      <c r="A1986" s="41"/>
      <c r="D1986" s="18"/>
      <c r="E1986" s="18"/>
      <c r="F1986" s="18"/>
      <c r="H1986" s="18"/>
      <c r="I1986" s="18"/>
    </row>
    <row r="1987" spans="1:9">
      <c r="A1987" s="41"/>
      <c r="D1987" s="18"/>
      <c r="E1987" s="18"/>
      <c r="F1987" s="18"/>
      <c r="H1987" s="18"/>
      <c r="I1987" s="18"/>
    </row>
    <row r="1988" spans="1:9">
      <c r="A1988" s="41"/>
      <c r="D1988" s="18"/>
      <c r="E1988" s="18"/>
      <c r="F1988" s="18"/>
      <c r="H1988" s="18"/>
      <c r="I1988" s="18"/>
    </row>
    <row r="1989" spans="1:9">
      <c r="A1989" s="41"/>
      <c r="D1989" s="18"/>
      <c r="E1989" s="18"/>
      <c r="F1989" s="18"/>
      <c r="H1989" s="18"/>
      <c r="I1989" s="18"/>
    </row>
    <row r="1990" spans="1:9">
      <c r="A1990" s="41"/>
      <c r="D1990" s="18"/>
      <c r="E1990" s="18"/>
      <c r="F1990" s="18"/>
      <c r="H1990" s="18"/>
      <c r="I1990" s="18"/>
    </row>
    <row r="1991" spans="1:9">
      <c r="A1991" s="41"/>
      <c r="D1991" s="18"/>
      <c r="E1991" s="18"/>
      <c r="F1991" s="18"/>
      <c r="H1991" s="18"/>
      <c r="I1991" s="18"/>
    </row>
    <row r="1992" spans="1:9">
      <c r="A1992" s="41"/>
      <c r="D1992" s="18"/>
      <c r="E1992" s="18"/>
      <c r="F1992" s="18"/>
      <c r="H1992" s="18"/>
      <c r="I1992" s="18"/>
    </row>
    <row r="1993" spans="1:9">
      <c r="A1993" s="41"/>
      <c r="D1993" s="18"/>
      <c r="E1993" s="18"/>
      <c r="F1993" s="18"/>
      <c r="H1993" s="18"/>
      <c r="I1993" s="18"/>
    </row>
    <row r="1994" spans="1:9">
      <c r="A1994" s="41"/>
      <c r="D1994" s="18"/>
      <c r="E1994" s="18"/>
      <c r="F1994" s="18"/>
      <c r="H1994" s="18"/>
      <c r="I1994" s="18"/>
    </row>
    <row r="1995" spans="1:9">
      <c r="A1995" s="41"/>
      <c r="D1995" s="18"/>
      <c r="E1995" s="18"/>
      <c r="F1995" s="18"/>
      <c r="H1995" s="18"/>
      <c r="I1995" s="18"/>
    </row>
    <row r="1996" spans="1:9">
      <c r="A1996" s="41"/>
      <c r="D1996" s="18"/>
      <c r="E1996" s="18"/>
      <c r="F1996" s="18"/>
      <c r="H1996" s="18"/>
      <c r="I1996" s="18"/>
    </row>
    <row r="1997" spans="1:9">
      <c r="A1997" s="41"/>
      <c r="D1997" s="18"/>
      <c r="E1997" s="18"/>
      <c r="F1997" s="18"/>
      <c r="H1997" s="18"/>
      <c r="I1997" s="18"/>
    </row>
    <row r="1998" spans="1:9">
      <c r="A1998" s="41"/>
      <c r="D1998" s="18"/>
      <c r="E1998" s="18"/>
      <c r="F1998" s="18"/>
      <c r="H1998" s="18"/>
      <c r="I1998" s="18"/>
    </row>
    <row r="1999" spans="1:9">
      <c r="A1999" s="41"/>
      <c r="D1999" s="18"/>
      <c r="E1999" s="18"/>
      <c r="F1999" s="18"/>
      <c r="H1999" s="18"/>
      <c r="I1999" s="18"/>
    </row>
    <row r="2000" spans="1:9">
      <c r="A2000" s="41"/>
      <c r="D2000" s="18"/>
      <c r="E2000" s="18"/>
      <c r="F2000" s="18"/>
      <c r="H2000" s="18"/>
      <c r="I2000" s="18"/>
    </row>
    <row r="2001" spans="1:9">
      <c r="A2001" s="41"/>
      <c r="D2001" s="18"/>
      <c r="E2001" s="18"/>
      <c r="F2001" s="18"/>
      <c r="H2001" s="18"/>
      <c r="I2001" s="18"/>
    </row>
    <row r="2002" spans="1:9">
      <c r="A2002" s="41"/>
      <c r="D2002" s="18"/>
      <c r="E2002" s="18"/>
      <c r="F2002" s="18"/>
      <c r="H2002" s="18"/>
      <c r="I2002" s="18"/>
    </row>
    <row r="2003" spans="1:9">
      <c r="A2003" s="41"/>
      <c r="D2003" s="18"/>
      <c r="E2003" s="18"/>
      <c r="F2003" s="18"/>
      <c r="H2003" s="18"/>
      <c r="I2003" s="18"/>
    </row>
    <row r="2004" spans="1:9">
      <c r="A2004" s="41"/>
      <c r="D2004" s="18"/>
      <c r="E2004" s="18"/>
      <c r="F2004" s="18"/>
      <c r="H2004" s="18"/>
      <c r="I2004" s="18"/>
    </row>
    <row r="2005" spans="1:9">
      <c r="A2005" s="41"/>
      <c r="D2005" s="18"/>
      <c r="E2005" s="18"/>
      <c r="F2005" s="18"/>
      <c r="H2005" s="18"/>
      <c r="I2005" s="18"/>
    </row>
    <row r="2006" spans="1:9">
      <c r="A2006" s="41"/>
      <c r="D2006" s="18"/>
      <c r="E2006" s="18"/>
      <c r="F2006" s="18"/>
      <c r="H2006" s="18"/>
      <c r="I2006" s="18"/>
    </row>
    <row r="2007" spans="1:9">
      <c r="A2007" s="41"/>
      <c r="D2007" s="18"/>
      <c r="E2007" s="18"/>
      <c r="F2007" s="18"/>
      <c r="H2007" s="18"/>
      <c r="I2007" s="18"/>
    </row>
    <row r="2008" spans="1:9">
      <c r="A2008" s="41"/>
      <c r="D2008" s="18"/>
      <c r="E2008" s="18"/>
      <c r="F2008" s="18"/>
      <c r="H2008" s="18"/>
      <c r="I2008" s="18"/>
    </row>
    <row r="2009" spans="1:9">
      <c r="A2009" s="41"/>
      <c r="D2009" s="18"/>
      <c r="E2009" s="18"/>
      <c r="F2009" s="18"/>
      <c r="H2009" s="18"/>
      <c r="I2009" s="18"/>
    </row>
    <row r="2010" spans="1:9">
      <c r="A2010" s="41"/>
      <c r="D2010" s="18"/>
      <c r="E2010" s="18"/>
      <c r="F2010" s="18"/>
      <c r="H2010" s="18"/>
      <c r="I2010" s="18"/>
    </row>
    <row r="2011" spans="1:9">
      <c r="A2011" s="41"/>
      <c r="D2011" s="18"/>
      <c r="E2011" s="18"/>
      <c r="F2011" s="18"/>
      <c r="H2011" s="18"/>
      <c r="I2011" s="18"/>
    </row>
    <row r="2012" spans="1:9">
      <c r="A2012" s="41"/>
      <c r="D2012" s="18"/>
      <c r="E2012" s="18"/>
      <c r="F2012" s="18"/>
      <c r="H2012" s="18"/>
      <c r="I2012" s="18"/>
    </row>
    <row r="2013" spans="1:9">
      <c r="A2013" s="41"/>
      <c r="D2013" s="18"/>
      <c r="E2013" s="18"/>
      <c r="F2013" s="18"/>
      <c r="H2013" s="18"/>
      <c r="I2013" s="18"/>
    </row>
    <row r="2014" spans="1:9">
      <c r="A2014" s="41"/>
      <c r="D2014" s="18"/>
      <c r="E2014" s="18"/>
      <c r="F2014" s="18"/>
      <c r="H2014" s="18"/>
      <c r="I2014" s="18"/>
    </row>
    <row r="2015" spans="1:9">
      <c r="A2015" s="41"/>
      <c r="D2015" s="18"/>
      <c r="E2015" s="18"/>
      <c r="F2015" s="18"/>
      <c r="H2015" s="18"/>
      <c r="I2015" s="18"/>
    </row>
    <row r="2016" spans="1:9">
      <c r="A2016" s="41"/>
      <c r="D2016" s="18"/>
      <c r="E2016" s="18"/>
      <c r="F2016" s="18"/>
      <c r="H2016" s="18"/>
      <c r="I2016" s="18"/>
    </row>
    <row r="2017" spans="1:9">
      <c r="A2017" s="41"/>
      <c r="D2017" s="18"/>
      <c r="E2017" s="18"/>
      <c r="F2017" s="18"/>
      <c r="H2017" s="18"/>
      <c r="I2017" s="18"/>
    </row>
    <row r="2018" spans="1:9">
      <c r="A2018" s="41"/>
      <c r="D2018" s="18"/>
      <c r="E2018" s="18"/>
      <c r="F2018" s="18"/>
      <c r="H2018" s="18"/>
      <c r="I2018" s="18"/>
    </row>
    <row r="2019" spans="1:9">
      <c r="A2019" s="41"/>
      <c r="D2019" s="18"/>
      <c r="E2019" s="18"/>
      <c r="F2019" s="18"/>
      <c r="H2019" s="18"/>
      <c r="I2019" s="18"/>
    </row>
    <row r="2020" spans="1:9">
      <c r="A2020" s="41"/>
      <c r="D2020" s="18"/>
      <c r="E2020" s="18"/>
      <c r="F2020" s="18"/>
      <c r="H2020" s="18"/>
      <c r="I2020" s="18"/>
    </row>
    <row r="2021" spans="1:9">
      <c r="A2021" s="41"/>
      <c r="D2021" s="18"/>
      <c r="E2021" s="18"/>
      <c r="F2021" s="18"/>
      <c r="H2021" s="18"/>
      <c r="I2021" s="18"/>
    </row>
    <row r="2022" spans="1:9">
      <c r="A2022" s="41"/>
      <c r="D2022" s="18"/>
      <c r="E2022" s="18"/>
      <c r="F2022" s="18"/>
      <c r="H2022" s="18"/>
      <c r="I2022" s="18"/>
    </row>
    <row r="2023" spans="1:9">
      <c r="A2023" s="41"/>
      <c r="D2023" s="18"/>
      <c r="E2023" s="18"/>
      <c r="F2023" s="18"/>
      <c r="H2023" s="18"/>
      <c r="I2023" s="18"/>
    </row>
    <row r="2024" spans="1:9">
      <c r="A2024" s="41"/>
      <c r="D2024" s="18"/>
      <c r="E2024" s="18"/>
      <c r="F2024" s="18"/>
      <c r="H2024" s="18"/>
      <c r="I2024" s="18"/>
    </row>
    <row r="2025" spans="1:9">
      <c r="A2025" s="41"/>
      <c r="D2025" s="18"/>
      <c r="E2025" s="18"/>
      <c r="F2025" s="18"/>
      <c r="H2025" s="18"/>
      <c r="I2025" s="18"/>
    </row>
    <row r="2026" spans="1:9">
      <c r="A2026" s="41"/>
      <c r="D2026" s="18"/>
      <c r="E2026" s="18"/>
      <c r="F2026" s="18"/>
      <c r="H2026" s="18"/>
      <c r="I2026" s="18"/>
    </row>
    <row r="2027" spans="1:9">
      <c r="A2027" s="41"/>
      <c r="D2027" s="18"/>
      <c r="E2027" s="18"/>
      <c r="F2027" s="18"/>
      <c r="H2027" s="18"/>
      <c r="I2027" s="18"/>
    </row>
    <row r="2028" spans="1:9">
      <c r="A2028" s="41"/>
      <c r="D2028" s="18"/>
      <c r="E2028" s="18"/>
      <c r="F2028" s="18"/>
      <c r="H2028" s="18"/>
      <c r="I2028" s="18"/>
    </row>
    <row r="2029" spans="1:9">
      <c r="A2029" s="41"/>
      <c r="D2029" s="18"/>
      <c r="E2029" s="18"/>
      <c r="F2029" s="18"/>
      <c r="H2029" s="18"/>
      <c r="I2029" s="18"/>
    </row>
    <row r="2030" spans="1:9">
      <c r="A2030" s="41"/>
      <c r="D2030" s="18"/>
      <c r="E2030" s="18"/>
      <c r="F2030" s="18"/>
      <c r="H2030" s="18"/>
      <c r="I2030" s="18"/>
    </row>
    <row r="2031" spans="1:9">
      <c r="A2031" s="41"/>
      <c r="D2031" s="18"/>
      <c r="E2031" s="18"/>
      <c r="F2031" s="18"/>
      <c r="H2031" s="18"/>
      <c r="I2031" s="18"/>
    </row>
    <row r="2032" spans="1:9">
      <c r="A2032" s="41"/>
      <c r="D2032" s="18"/>
      <c r="E2032" s="18"/>
      <c r="F2032" s="18"/>
      <c r="H2032" s="18"/>
      <c r="I2032" s="18"/>
    </row>
    <row r="2033" spans="1:9">
      <c r="A2033" s="41"/>
      <c r="D2033" s="18"/>
      <c r="E2033" s="18"/>
      <c r="F2033" s="18"/>
      <c r="H2033" s="18"/>
      <c r="I2033" s="18"/>
    </row>
    <row r="2034" spans="1:9">
      <c r="A2034" s="41"/>
      <c r="D2034" s="18"/>
      <c r="E2034" s="18"/>
      <c r="F2034" s="18"/>
      <c r="H2034" s="18"/>
      <c r="I2034" s="18"/>
    </row>
    <row r="2035" spans="1:9">
      <c r="A2035" s="41"/>
      <c r="D2035" s="18"/>
      <c r="E2035" s="18"/>
      <c r="F2035" s="18"/>
      <c r="H2035" s="18"/>
      <c r="I2035" s="18"/>
    </row>
    <row r="2036" spans="1:9">
      <c r="A2036" s="41"/>
      <c r="D2036" s="18"/>
      <c r="E2036" s="18"/>
      <c r="F2036" s="18"/>
      <c r="H2036" s="18"/>
      <c r="I2036" s="18"/>
    </row>
    <row r="2037" spans="1:9">
      <c r="A2037" s="41"/>
      <c r="D2037" s="18"/>
      <c r="E2037" s="18"/>
      <c r="F2037" s="18"/>
      <c r="H2037" s="18"/>
      <c r="I2037" s="18"/>
    </row>
    <row r="2038" spans="1:9">
      <c r="A2038" s="41"/>
      <c r="D2038" s="18"/>
      <c r="E2038" s="18"/>
      <c r="F2038" s="18"/>
      <c r="H2038" s="18"/>
      <c r="I2038" s="18"/>
    </row>
    <row r="2039" spans="1:9">
      <c r="A2039" s="41"/>
      <c r="D2039" s="18"/>
      <c r="E2039" s="18"/>
      <c r="F2039" s="18"/>
      <c r="H2039" s="18"/>
      <c r="I2039" s="18"/>
    </row>
    <row r="2040" spans="1:9">
      <c r="A2040" s="41"/>
      <c r="D2040" s="18"/>
      <c r="E2040" s="18"/>
      <c r="F2040" s="18"/>
      <c r="H2040" s="18"/>
      <c r="I2040" s="18"/>
    </row>
    <row r="2041" spans="1:9">
      <c r="A2041" s="41"/>
      <c r="D2041" s="18"/>
      <c r="E2041" s="18"/>
      <c r="F2041" s="18"/>
      <c r="H2041" s="18"/>
      <c r="I2041" s="18"/>
    </row>
    <row r="2042" spans="1:9">
      <c r="A2042" s="41"/>
      <c r="D2042" s="18"/>
      <c r="E2042" s="18"/>
      <c r="F2042" s="18"/>
      <c r="H2042" s="18"/>
      <c r="I2042" s="18"/>
    </row>
    <row r="2043" spans="1:9">
      <c r="A2043" s="41"/>
      <c r="D2043" s="18"/>
      <c r="E2043" s="18"/>
      <c r="F2043" s="18"/>
      <c r="H2043" s="18"/>
      <c r="I2043" s="18"/>
    </row>
    <row r="2044" spans="1:9">
      <c r="A2044" s="41"/>
      <c r="D2044" s="18"/>
      <c r="E2044" s="18"/>
      <c r="F2044" s="18"/>
      <c r="H2044" s="18"/>
      <c r="I2044" s="18"/>
    </row>
    <row r="2045" spans="1:9">
      <c r="A2045" s="41"/>
      <c r="D2045" s="18"/>
      <c r="E2045" s="18"/>
      <c r="F2045" s="18"/>
      <c r="H2045" s="18"/>
      <c r="I2045" s="18"/>
    </row>
    <row r="2046" spans="1:9">
      <c r="A2046" s="41"/>
      <c r="D2046" s="18"/>
      <c r="E2046" s="18"/>
      <c r="F2046" s="18"/>
      <c r="H2046" s="18"/>
      <c r="I2046" s="18"/>
    </row>
    <row r="2047" spans="1:9">
      <c r="A2047" s="41"/>
      <c r="D2047" s="18"/>
      <c r="E2047" s="18"/>
      <c r="F2047" s="18"/>
      <c r="H2047" s="18"/>
      <c r="I2047" s="18"/>
    </row>
    <row r="2048" spans="1:9">
      <c r="A2048" s="41"/>
      <c r="D2048" s="18"/>
      <c r="E2048" s="18"/>
      <c r="F2048" s="18"/>
      <c r="H2048" s="18"/>
      <c r="I2048" s="18"/>
    </row>
    <row r="2049" spans="1:9">
      <c r="A2049" s="41"/>
      <c r="D2049" s="18"/>
      <c r="E2049" s="18"/>
      <c r="F2049" s="18"/>
      <c r="H2049" s="18"/>
      <c r="I2049" s="18"/>
    </row>
    <row r="2050" spans="1:9">
      <c r="A2050" s="41"/>
      <c r="D2050" s="18"/>
      <c r="E2050" s="18"/>
      <c r="F2050" s="18"/>
      <c r="H2050" s="18"/>
      <c r="I2050" s="18"/>
    </row>
    <row r="2051" spans="1:9">
      <c r="A2051" s="41"/>
      <c r="D2051" s="18"/>
      <c r="E2051" s="18"/>
      <c r="F2051" s="18"/>
      <c r="H2051" s="18"/>
      <c r="I2051" s="18"/>
    </row>
    <row r="2052" spans="1:9">
      <c r="A2052" s="41"/>
      <c r="D2052" s="18"/>
      <c r="E2052" s="18"/>
      <c r="F2052" s="18"/>
      <c r="H2052" s="18"/>
      <c r="I2052" s="18"/>
    </row>
    <row r="2053" spans="1:9">
      <c r="A2053" s="41"/>
      <c r="D2053" s="18"/>
      <c r="E2053" s="18"/>
      <c r="F2053" s="18"/>
      <c r="H2053" s="18"/>
      <c r="I2053" s="18"/>
    </row>
    <row r="2054" spans="1:9">
      <c r="A2054" s="41"/>
      <c r="D2054" s="18"/>
      <c r="E2054" s="18"/>
      <c r="F2054" s="18"/>
      <c r="H2054" s="18"/>
      <c r="I2054" s="18"/>
    </row>
    <row r="2055" spans="1:9">
      <c r="A2055" s="41"/>
      <c r="D2055" s="18"/>
      <c r="E2055" s="18"/>
      <c r="F2055" s="18"/>
      <c r="H2055" s="18"/>
      <c r="I2055" s="18"/>
    </row>
    <row r="2056" spans="1:9">
      <c r="A2056" s="41"/>
      <c r="D2056" s="18"/>
      <c r="E2056" s="18"/>
      <c r="F2056" s="18"/>
      <c r="H2056" s="18"/>
      <c r="I2056" s="18"/>
    </row>
    <row r="2057" spans="1:9">
      <c r="A2057" s="41"/>
      <c r="D2057" s="18"/>
      <c r="E2057" s="18"/>
      <c r="F2057" s="18"/>
      <c r="H2057" s="18"/>
      <c r="I2057" s="18"/>
    </row>
    <row r="2058" spans="1:9">
      <c r="A2058" s="41"/>
      <c r="D2058" s="18"/>
      <c r="E2058" s="18"/>
      <c r="F2058" s="18"/>
      <c r="H2058" s="18"/>
      <c r="I2058" s="18"/>
    </row>
    <row r="2059" spans="1:9">
      <c r="A2059" s="41"/>
      <c r="D2059" s="18"/>
      <c r="E2059" s="18"/>
      <c r="F2059" s="18"/>
      <c r="H2059" s="18"/>
      <c r="I2059" s="18"/>
    </row>
    <row r="2060" spans="1:9">
      <c r="A2060" s="41"/>
      <c r="D2060" s="18"/>
      <c r="E2060" s="18"/>
      <c r="F2060" s="18"/>
      <c r="H2060" s="18"/>
      <c r="I2060" s="18"/>
    </row>
    <row r="2061" spans="1:9">
      <c r="A2061" s="41"/>
      <c r="D2061" s="18"/>
      <c r="E2061" s="18"/>
      <c r="F2061" s="18"/>
      <c r="H2061" s="18"/>
      <c r="I2061" s="18"/>
    </row>
    <row r="2062" spans="1:9">
      <c r="A2062" s="41"/>
      <c r="D2062" s="18"/>
      <c r="E2062" s="18"/>
      <c r="F2062" s="18"/>
      <c r="H2062" s="18"/>
      <c r="I2062" s="18"/>
    </row>
    <row r="2063" spans="1:9">
      <c r="A2063" s="41"/>
      <c r="D2063" s="18"/>
      <c r="E2063" s="18"/>
      <c r="F2063" s="18"/>
      <c r="H2063" s="18"/>
      <c r="I2063" s="18"/>
    </row>
    <row r="2064" spans="1:9">
      <c r="A2064" s="41"/>
      <c r="D2064" s="18"/>
      <c r="E2064" s="18"/>
      <c r="F2064" s="18"/>
      <c r="H2064" s="18"/>
      <c r="I2064" s="18"/>
    </row>
    <row r="2065" spans="1:9">
      <c r="A2065" s="41"/>
      <c r="D2065" s="18"/>
      <c r="E2065" s="18"/>
      <c r="F2065" s="18"/>
      <c r="H2065" s="18"/>
      <c r="I2065" s="18"/>
    </row>
    <row r="2066" spans="1:9">
      <c r="A2066" s="41"/>
      <c r="D2066" s="18"/>
      <c r="E2066" s="18"/>
      <c r="F2066" s="18"/>
      <c r="H2066" s="18"/>
      <c r="I2066" s="18"/>
    </row>
    <row r="2067" spans="1:9">
      <c r="A2067" s="41"/>
      <c r="D2067" s="18"/>
      <c r="E2067" s="18"/>
      <c r="F2067" s="18"/>
      <c r="H2067" s="18"/>
      <c r="I2067" s="18"/>
    </row>
    <row r="2068" spans="1:9">
      <c r="A2068" s="41"/>
      <c r="D2068" s="18"/>
      <c r="E2068" s="18"/>
      <c r="F2068" s="18"/>
      <c r="H2068" s="18"/>
      <c r="I2068" s="18"/>
    </row>
    <row r="2069" spans="1:9">
      <c r="A2069" s="41"/>
      <c r="D2069" s="18"/>
      <c r="E2069" s="18"/>
      <c r="F2069" s="18"/>
      <c r="H2069" s="18"/>
      <c r="I2069" s="18"/>
    </row>
    <row r="2070" spans="1:9">
      <c r="A2070" s="41"/>
      <c r="D2070" s="18"/>
      <c r="E2070" s="18"/>
      <c r="F2070" s="18"/>
      <c r="H2070" s="18"/>
      <c r="I2070" s="18"/>
    </row>
    <row r="2071" spans="1:9">
      <c r="A2071" s="41"/>
      <c r="D2071" s="18"/>
      <c r="E2071" s="18"/>
      <c r="F2071" s="18"/>
      <c r="H2071" s="18"/>
      <c r="I2071" s="18"/>
    </row>
    <row r="2072" spans="1:9">
      <c r="A2072" s="41"/>
      <c r="D2072" s="18"/>
      <c r="E2072" s="18"/>
      <c r="F2072" s="18"/>
      <c r="H2072" s="18"/>
      <c r="I2072" s="18"/>
    </row>
    <row r="2073" spans="1:9">
      <c r="A2073" s="41"/>
      <c r="D2073" s="18"/>
      <c r="E2073" s="18"/>
      <c r="F2073" s="18"/>
      <c r="H2073" s="18"/>
      <c r="I2073" s="18"/>
    </row>
    <row r="2074" spans="1:9">
      <c r="A2074" s="41"/>
      <c r="D2074" s="18"/>
      <c r="E2074" s="18"/>
      <c r="F2074" s="18"/>
      <c r="H2074" s="18"/>
      <c r="I2074" s="18"/>
    </row>
    <row r="2075" spans="1:9">
      <c r="A2075" s="41"/>
      <c r="D2075" s="18"/>
      <c r="E2075" s="18"/>
      <c r="F2075" s="18"/>
      <c r="H2075" s="18"/>
      <c r="I2075" s="18"/>
    </row>
    <row r="2076" spans="1:9">
      <c r="A2076" s="41"/>
      <c r="D2076" s="18"/>
      <c r="E2076" s="18"/>
      <c r="F2076" s="18"/>
      <c r="H2076" s="18"/>
      <c r="I2076" s="18"/>
    </row>
    <row r="2077" spans="1:9">
      <c r="A2077" s="41"/>
      <c r="D2077" s="18"/>
      <c r="E2077" s="18"/>
      <c r="F2077" s="18"/>
      <c r="H2077" s="18"/>
      <c r="I2077" s="18"/>
    </row>
    <row r="2078" spans="1:9">
      <c r="A2078" s="41"/>
      <c r="D2078" s="18"/>
      <c r="E2078" s="18"/>
      <c r="F2078" s="18"/>
      <c r="H2078" s="18"/>
      <c r="I2078" s="18"/>
    </row>
    <row r="2079" spans="1:9">
      <c r="A2079" s="41"/>
      <c r="D2079" s="18"/>
      <c r="E2079" s="18"/>
      <c r="F2079" s="18"/>
      <c r="H2079" s="18"/>
      <c r="I2079" s="18"/>
    </row>
    <row r="2080" spans="1:9">
      <c r="A2080" s="41"/>
      <c r="D2080" s="18"/>
      <c r="E2080" s="18"/>
      <c r="F2080" s="18"/>
      <c r="H2080" s="18"/>
      <c r="I2080" s="18"/>
    </row>
    <row r="2081" spans="1:9">
      <c r="A2081" s="41"/>
      <c r="D2081" s="18"/>
      <c r="E2081" s="18"/>
      <c r="F2081" s="18"/>
      <c r="H2081" s="18"/>
      <c r="I2081" s="18"/>
    </row>
    <row r="2082" spans="1:9">
      <c r="A2082" s="41"/>
      <c r="D2082" s="18"/>
      <c r="E2082" s="18"/>
      <c r="F2082" s="18"/>
      <c r="H2082" s="18"/>
      <c r="I2082" s="18"/>
    </row>
    <row r="2083" spans="1:9">
      <c r="A2083" s="41"/>
      <c r="D2083" s="18"/>
      <c r="E2083" s="18"/>
      <c r="F2083" s="18"/>
      <c r="H2083" s="18"/>
      <c r="I2083" s="18"/>
    </row>
    <row r="2084" spans="1:9">
      <c r="A2084" s="41"/>
      <c r="D2084" s="18"/>
      <c r="E2084" s="18"/>
      <c r="F2084" s="18"/>
      <c r="H2084" s="18"/>
      <c r="I2084" s="18"/>
    </row>
    <row r="2085" spans="1:9">
      <c r="A2085" s="41"/>
      <c r="D2085" s="18"/>
      <c r="E2085" s="18"/>
      <c r="F2085" s="18"/>
      <c r="H2085" s="18"/>
      <c r="I2085" s="18"/>
    </row>
    <row r="2086" spans="1:9">
      <c r="A2086" s="41"/>
      <c r="D2086" s="18"/>
      <c r="E2086" s="18"/>
      <c r="F2086" s="18"/>
      <c r="H2086" s="18"/>
      <c r="I2086" s="18"/>
    </row>
    <row r="2087" spans="1:9">
      <c r="A2087" s="41"/>
      <c r="D2087" s="18"/>
      <c r="E2087" s="18"/>
      <c r="F2087" s="18"/>
      <c r="H2087" s="18"/>
      <c r="I2087" s="18"/>
    </row>
    <row r="2088" spans="1:9">
      <c r="A2088" s="41"/>
      <c r="D2088" s="18"/>
      <c r="E2088" s="18"/>
      <c r="F2088" s="18"/>
      <c r="H2088" s="18"/>
      <c r="I2088" s="18"/>
    </row>
    <row r="2089" spans="1:9">
      <c r="A2089" s="41"/>
      <c r="D2089" s="18"/>
      <c r="E2089" s="18"/>
      <c r="F2089" s="18"/>
      <c r="H2089" s="18"/>
      <c r="I2089" s="18"/>
    </row>
    <row r="2090" spans="1:9">
      <c r="A2090" s="41"/>
      <c r="D2090" s="18"/>
      <c r="E2090" s="18"/>
      <c r="F2090" s="18"/>
      <c r="H2090" s="18"/>
      <c r="I2090" s="18"/>
    </row>
    <row r="2091" spans="1:9">
      <c r="A2091" s="41"/>
      <c r="D2091" s="18"/>
      <c r="E2091" s="18"/>
      <c r="F2091" s="18"/>
      <c r="H2091" s="18"/>
      <c r="I2091" s="18"/>
    </row>
    <row r="2092" spans="1:9">
      <c r="A2092" s="41"/>
      <c r="D2092" s="18"/>
      <c r="E2092" s="18"/>
      <c r="F2092" s="18"/>
      <c r="H2092" s="18"/>
      <c r="I2092" s="18"/>
    </row>
    <row r="2093" spans="1:9">
      <c r="A2093" s="41"/>
      <c r="D2093" s="18"/>
      <c r="E2093" s="18"/>
      <c r="F2093" s="18"/>
      <c r="H2093" s="18"/>
      <c r="I2093" s="18"/>
    </row>
    <row r="2094" spans="1:9">
      <c r="A2094" s="41"/>
      <c r="D2094" s="18"/>
      <c r="E2094" s="18"/>
      <c r="F2094" s="18"/>
      <c r="H2094" s="18"/>
      <c r="I2094" s="18"/>
    </row>
    <row r="2095" spans="1:9">
      <c r="A2095" s="41"/>
      <c r="D2095" s="18"/>
      <c r="E2095" s="18"/>
      <c r="F2095" s="18"/>
      <c r="H2095" s="18"/>
      <c r="I2095" s="18"/>
    </row>
    <row r="2096" spans="1:9">
      <c r="A2096" s="41"/>
      <c r="D2096" s="18"/>
      <c r="E2096" s="18"/>
      <c r="F2096" s="18"/>
      <c r="H2096" s="18"/>
      <c r="I2096" s="18"/>
    </row>
    <row r="2097" spans="1:9">
      <c r="A2097" s="41"/>
      <c r="D2097" s="18"/>
      <c r="E2097" s="18"/>
      <c r="F2097" s="18"/>
      <c r="H2097" s="18"/>
      <c r="I2097" s="18"/>
    </row>
    <row r="2098" spans="1:9">
      <c r="A2098" s="41"/>
      <c r="D2098" s="18"/>
      <c r="E2098" s="18"/>
      <c r="F2098" s="18"/>
      <c r="H2098" s="18"/>
      <c r="I2098" s="18"/>
    </row>
    <row r="2099" spans="1:9">
      <c r="A2099" s="41"/>
      <c r="D2099" s="18"/>
      <c r="E2099" s="18"/>
      <c r="F2099" s="18"/>
      <c r="H2099" s="18"/>
      <c r="I2099" s="18"/>
    </row>
    <row r="2100" spans="1:9">
      <c r="A2100" s="41"/>
      <c r="D2100" s="18"/>
      <c r="E2100" s="18"/>
      <c r="F2100" s="18"/>
      <c r="H2100" s="18"/>
      <c r="I2100" s="18"/>
    </row>
    <row r="2101" spans="1:9">
      <c r="A2101" s="41"/>
      <c r="D2101" s="18"/>
      <c r="E2101" s="18"/>
      <c r="F2101" s="18"/>
      <c r="H2101" s="18"/>
      <c r="I2101" s="18"/>
    </row>
    <row r="2102" spans="1:9">
      <c r="A2102" s="41"/>
      <c r="D2102" s="18"/>
      <c r="E2102" s="18"/>
      <c r="F2102" s="18"/>
      <c r="H2102" s="18"/>
      <c r="I2102" s="18"/>
    </row>
    <row r="2103" spans="1:9">
      <c r="A2103" s="41"/>
      <c r="D2103" s="18"/>
      <c r="E2103" s="18"/>
      <c r="F2103" s="18"/>
      <c r="H2103" s="18"/>
      <c r="I2103" s="18"/>
    </row>
    <row r="2104" spans="1:9">
      <c r="A2104" s="41"/>
      <c r="D2104" s="18"/>
      <c r="E2104" s="18"/>
      <c r="F2104" s="18"/>
      <c r="H2104" s="18"/>
      <c r="I2104" s="18"/>
    </row>
    <row r="2105" spans="1:9">
      <c r="A2105" s="41"/>
      <c r="D2105" s="18"/>
      <c r="E2105" s="18"/>
      <c r="F2105" s="18"/>
      <c r="H2105" s="18"/>
      <c r="I2105" s="18"/>
    </row>
    <row r="2106" spans="1:9">
      <c r="A2106" s="41"/>
      <c r="D2106" s="18"/>
      <c r="E2106" s="18"/>
      <c r="F2106" s="18"/>
      <c r="H2106" s="18"/>
      <c r="I2106" s="18"/>
    </row>
    <row r="2107" spans="1:9">
      <c r="A2107" s="41"/>
      <c r="D2107" s="18"/>
      <c r="E2107" s="18"/>
      <c r="F2107" s="18"/>
      <c r="H2107" s="18"/>
      <c r="I2107" s="18"/>
    </row>
    <row r="2108" spans="1:9">
      <c r="A2108" s="41"/>
      <c r="D2108" s="18"/>
      <c r="E2108" s="18"/>
      <c r="F2108" s="18"/>
      <c r="H2108" s="18"/>
      <c r="I2108" s="18"/>
    </row>
    <row r="2109" spans="1:9">
      <c r="A2109" s="41"/>
      <c r="D2109" s="18"/>
      <c r="E2109" s="18"/>
      <c r="F2109" s="18"/>
      <c r="H2109" s="18"/>
      <c r="I2109" s="18"/>
    </row>
    <row r="2110" spans="1:9">
      <c r="A2110" s="41"/>
      <c r="D2110" s="18"/>
      <c r="E2110" s="18"/>
      <c r="F2110" s="18"/>
      <c r="H2110" s="18"/>
      <c r="I2110" s="18"/>
    </row>
    <row r="2111" spans="1:9">
      <c r="A2111" s="41"/>
      <c r="D2111" s="18"/>
      <c r="E2111" s="18"/>
      <c r="F2111" s="18"/>
      <c r="H2111" s="18"/>
      <c r="I2111" s="18"/>
    </row>
    <row r="2112" spans="1:9">
      <c r="A2112" s="41"/>
      <c r="D2112" s="18"/>
      <c r="E2112" s="18"/>
      <c r="F2112" s="18"/>
      <c r="H2112" s="18"/>
      <c r="I2112" s="18"/>
    </row>
    <row r="2113" spans="1:9">
      <c r="A2113" s="41"/>
      <c r="D2113" s="18"/>
      <c r="E2113" s="18"/>
      <c r="F2113" s="18"/>
      <c r="H2113" s="18"/>
      <c r="I2113" s="18"/>
    </row>
    <row r="2114" spans="1:9">
      <c r="A2114" s="41"/>
      <c r="D2114" s="18"/>
      <c r="E2114" s="18"/>
      <c r="F2114" s="18"/>
      <c r="H2114" s="18"/>
      <c r="I2114" s="18"/>
    </row>
    <row r="2115" spans="1:9">
      <c r="A2115" s="41"/>
      <c r="D2115" s="18"/>
      <c r="E2115" s="18"/>
      <c r="F2115" s="18"/>
      <c r="H2115" s="18"/>
      <c r="I2115" s="18"/>
    </row>
    <row r="2116" spans="1:9">
      <c r="A2116" s="41"/>
      <c r="D2116" s="18"/>
      <c r="E2116" s="18"/>
      <c r="F2116" s="18"/>
      <c r="H2116" s="18"/>
      <c r="I2116" s="18"/>
    </row>
    <row r="2117" spans="1:9">
      <c r="A2117" s="41"/>
      <c r="D2117" s="18"/>
      <c r="E2117" s="18"/>
      <c r="F2117" s="18"/>
      <c r="H2117" s="18"/>
      <c r="I2117" s="18"/>
    </row>
    <row r="2118" spans="1:9">
      <c r="A2118" s="41"/>
      <c r="D2118" s="18"/>
      <c r="E2118" s="18"/>
      <c r="F2118" s="18"/>
      <c r="H2118" s="18"/>
      <c r="I2118" s="18"/>
    </row>
    <row r="2119" spans="1:9">
      <c r="A2119" s="41"/>
      <c r="D2119" s="18"/>
      <c r="E2119" s="18"/>
      <c r="F2119" s="18"/>
      <c r="H2119" s="18"/>
      <c r="I2119" s="18"/>
    </row>
    <row r="2120" spans="1:9">
      <c r="A2120" s="41"/>
      <c r="D2120" s="18"/>
      <c r="E2120" s="18"/>
      <c r="F2120" s="18"/>
      <c r="H2120" s="18"/>
      <c r="I2120" s="18"/>
    </row>
    <row r="2121" spans="1:9">
      <c r="A2121" s="41"/>
      <c r="D2121" s="18"/>
      <c r="E2121" s="18"/>
      <c r="F2121" s="18"/>
      <c r="H2121" s="18"/>
      <c r="I2121" s="18"/>
    </row>
    <row r="2122" spans="1:9">
      <c r="A2122" s="41"/>
      <c r="D2122" s="18"/>
      <c r="E2122" s="18"/>
      <c r="F2122" s="18"/>
      <c r="H2122" s="18"/>
      <c r="I2122" s="18"/>
    </row>
    <row r="2123" spans="1:9">
      <c r="A2123" s="41"/>
      <c r="D2123" s="18"/>
      <c r="E2123" s="18"/>
      <c r="F2123" s="18"/>
      <c r="H2123" s="18"/>
      <c r="I2123" s="18"/>
    </row>
    <row r="2124" spans="1:9">
      <c r="A2124" s="41"/>
      <c r="D2124" s="18"/>
      <c r="E2124" s="18"/>
      <c r="F2124" s="18"/>
      <c r="H2124" s="18"/>
      <c r="I2124" s="18"/>
    </row>
    <row r="2125" spans="1:9">
      <c r="A2125" s="41"/>
      <c r="D2125" s="18"/>
      <c r="E2125" s="18"/>
      <c r="F2125" s="18"/>
      <c r="H2125" s="18"/>
      <c r="I2125" s="18"/>
    </row>
    <row r="2126" spans="1:9">
      <c r="A2126" s="41"/>
      <c r="D2126" s="18"/>
      <c r="E2126" s="18"/>
      <c r="F2126" s="18"/>
      <c r="H2126" s="18"/>
      <c r="I2126" s="18"/>
    </row>
    <row r="2127" spans="1:9">
      <c r="A2127" s="41"/>
      <c r="D2127" s="18"/>
      <c r="E2127" s="18"/>
      <c r="F2127" s="18"/>
      <c r="H2127" s="18"/>
      <c r="I2127" s="18"/>
    </row>
    <row r="2128" spans="1:9">
      <c r="A2128" s="41"/>
      <c r="D2128" s="18"/>
      <c r="E2128" s="18"/>
      <c r="F2128" s="18"/>
      <c r="H2128" s="18"/>
      <c r="I2128" s="18"/>
    </row>
    <row r="2129" spans="1:9">
      <c r="A2129" s="41"/>
      <c r="D2129" s="18"/>
      <c r="E2129" s="18"/>
      <c r="F2129" s="18"/>
      <c r="H2129" s="18"/>
      <c r="I2129" s="18"/>
    </row>
    <row r="2130" spans="1:9">
      <c r="A2130" s="41"/>
      <c r="D2130" s="18"/>
      <c r="E2130" s="18"/>
      <c r="F2130" s="18"/>
      <c r="H2130" s="18"/>
      <c r="I2130" s="18"/>
    </row>
    <row r="2131" spans="1:9">
      <c r="A2131" s="41"/>
      <c r="D2131" s="18"/>
      <c r="E2131" s="18"/>
      <c r="F2131" s="18"/>
      <c r="H2131" s="18"/>
      <c r="I2131" s="18"/>
    </row>
    <row r="2132" spans="1:9">
      <c r="A2132" s="41"/>
      <c r="D2132" s="18"/>
      <c r="E2132" s="18"/>
      <c r="F2132" s="18"/>
      <c r="H2132" s="18"/>
      <c r="I2132" s="18"/>
    </row>
    <row r="2133" spans="1:9">
      <c r="A2133" s="41"/>
      <c r="D2133" s="18"/>
      <c r="E2133" s="18"/>
      <c r="F2133" s="18"/>
      <c r="H2133" s="18"/>
      <c r="I2133" s="18"/>
    </row>
    <row r="2134" spans="1:9">
      <c r="A2134" s="41"/>
      <c r="D2134" s="18"/>
      <c r="E2134" s="18"/>
      <c r="F2134" s="18"/>
      <c r="H2134" s="18"/>
      <c r="I2134" s="18"/>
    </row>
    <row r="2135" spans="1:9">
      <c r="A2135" s="41"/>
      <c r="D2135" s="18"/>
      <c r="E2135" s="18"/>
      <c r="F2135" s="18"/>
      <c r="H2135" s="18"/>
      <c r="I2135" s="18"/>
    </row>
    <row r="2136" spans="1:9">
      <c r="A2136" s="41"/>
      <c r="D2136" s="18"/>
      <c r="E2136" s="18"/>
      <c r="F2136" s="18"/>
      <c r="H2136" s="18"/>
      <c r="I2136" s="18"/>
    </row>
    <row r="2137" spans="1:9">
      <c r="A2137" s="41"/>
      <c r="D2137" s="18"/>
      <c r="E2137" s="18"/>
      <c r="F2137" s="18"/>
      <c r="H2137" s="18"/>
      <c r="I2137" s="18"/>
    </row>
    <row r="2138" spans="1:9">
      <c r="A2138" s="41"/>
      <c r="D2138" s="18"/>
      <c r="E2138" s="18"/>
      <c r="F2138" s="18"/>
      <c r="H2138" s="18"/>
      <c r="I2138" s="18"/>
    </row>
    <row r="2139" spans="1:9">
      <c r="A2139" s="41"/>
      <c r="D2139" s="18"/>
      <c r="E2139" s="18"/>
      <c r="F2139" s="18"/>
      <c r="H2139" s="18"/>
      <c r="I2139" s="18"/>
    </row>
    <row r="2140" spans="1:9">
      <c r="A2140" s="41"/>
      <c r="D2140" s="18"/>
      <c r="E2140" s="18"/>
      <c r="F2140" s="18"/>
      <c r="H2140" s="18"/>
      <c r="I2140" s="18"/>
    </row>
    <row r="2141" spans="1:9">
      <c r="A2141" s="41"/>
      <c r="D2141" s="18"/>
      <c r="E2141" s="18"/>
      <c r="F2141" s="18"/>
      <c r="H2141" s="18"/>
      <c r="I2141" s="18"/>
    </row>
    <row r="2142" spans="1:9">
      <c r="A2142" s="41"/>
      <c r="D2142" s="18"/>
      <c r="E2142" s="18"/>
      <c r="F2142" s="18"/>
      <c r="H2142" s="18"/>
      <c r="I2142" s="18"/>
    </row>
    <row r="2143" spans="1:9">
      <c r="A2143" s="41"/>
      <c r="D2143" s="18"/>
      <c r="E2143" s="18"/>
      <c r="F2143" s="18"/>
      <c r="H2143" s="18"/>
      <c r="I2143" s="18"/>
    </row>
    <row r="2144" spans="1:9">
      <c r="A2144" s="41"/>
      <c r="D2144" s="18"/>
      <c r="E2144" s="18"/>
      <c r="F2144" s="18"/>
      <c r="H2144" s="18"/>
      <c r="I2144" s="18"/>
    </row>
    <row r="2145" spans="1:9">
      <c r="A2145" s="41"/>
      <c r="D2145" s="18"/>
      <c r="E2145" s="18"/>
      <c r="F2145" s="18"/>
      <c r="H2145" s="18"/>
      <c r="I2145" s="18"/>
    </row>
    <row r="2146" spans="1:9">
      <c r="A2146" s="41"/>
      <c r="D2146" s="18"/>
      <c r="E2146" s="18"/>
      <c r="F2146" s="18"/>
      <c r="H2146" s="18"/>
      <c r="I2146" s="18"/>
    </row>
    <row r="2147" spans="1:9">
      <c r="A2147" s="41"/>
      <c r="D2147" s="18"/>
      <c r="E2147" s="18"/>
      <c r="F2147" s="18"/>
      <c r="H2147" s="18"/>
      <c r="I2147" s="18"/>
    </row>
    <row r="2148" spans="1:9">
      <c r="A2148" s="41"/>
      <c r="D2148" s="18"/>
      <c r="E2148" s="18"/>
      <c r="F2148" s="18"/>
      <c r="H2148" s="18"/>
      <c r="I2148" s="18"/>
    </row>
    <row r="2149" spans="1:9">
      <c r="A2149" s="41"/>
      <c r="D2149" s="18"/>
      <c r="E2149" s="18"/>
      <c r="F2149" s="18"/>
      <c r="H2149" s="18"/>
      <c r="I2149" s="18"/>
    </row>
    <row r="2150" spans="1:9">
      <c r="A2150" s="41"/>
      <c r="D2150" s="18"/>
      <c r="E2150" s="18"/>
      <c r="F2150" s="18"/>
      <c r="H2150" s="18"/>
      <c r="I2150" s="18"/>
    </row>
    <row r="2151" spans="1:9">
      <c r="A2151" s="41"/>
      <c r="D2151" s="18"/>
      <c r="E2151" s="18"/>
      <c r="F2151" s="18"/>
      <c r="H2151" s="18"/>
      <c r="I2151" s="18"/>
    </row>
    <row r="2152" spans="1:9">
      <c r="A2152" s="41"/>
      <c r="D2152" s="18"/>
      <c r="E2152" s="18"/>
      <c r="F2152" s="18"/>
      <c r="H2152" s="18"/>
      <c r="I2152" s="18"/>
    </row>
    <row r="2153" spans="1:9">
      <c r="A2153" s="41"/>
      <c r="D2153" s="18"/>
      <c r="E2153" s="18"/>
      <c r="F2153" s="18"/>
      <c r="H2153" s="18"/>
      <c r="I2153" s="18"/>
    </row>
    <row r="2154" spans="1:9">
      <c r="A2154" s="41"/>
      <c r="D2154" s="18"/>
      <c r="E2154" s="18"/>
      <c r="F2154" s="18"/>
      <c r="H2154" s="18"/>
      <c r="I2154" s="18"/>
    </row>
    <row r="2155" spans="1:9">
      <c r="A2155" s="41"/>
      <c r="D2155" s="18"/>
      <c r="E2155" s="18"/>
      <c r="F2155" s="18"/>
      <c r="H2155" s="18"/>
      <c r="I2155" s="18"/>
    </row>
    <row r="2156" spans="1:9">
      <c r="A2156" s="41"/>
      <c r="D2156" s="18"/>
      <c r="E2156" s="18"/>
      <c r="F2156" s="18"/>
      <c r="H2156" s="18"/>
      <c r="I2156" s="18"/>
    </row>
    <row r="2157" spans="1:9">
      <c r="A2157" s="41"/>
      <c r="D2157" s="18"/>
      <c r="E2157" s="18"/>
      <c r="F2157" s="18"/>
      <c r="H2157" s="18"/>
      <c r="I2157" s="18"/>
    </row>
    <row r="2158" spans="1:9">
      <c r="A2158" s="41"/>
      <c r="D2158" s="18"/>
      <c r="E2158" s="18"/>
      <c r="F2158" s="18"/>
      <c r="H2158" s="18"/>
      <c r="I2158" s="18"/>
    </row>
    <row r="2159" spans="1:9">
      <c r="A2159" s="41"/>
      <c r="D2159" s="18"/>
      <c r="E2159" s="18"/>
      <c r="F2159" s="18"/>
      <c r="H2159" s="18"/>
      <c r="I2159" s="18"/>
    </row>
    <row r="2160" spans="1:9">
      <c r="A2160" s="41"/>
      <c r="D2160" s="18"/>
      <c r="E2160" s="18"/>
      <c r="F2160" s="18"/>
      <c r="H2160" s="18"/>
      <c r="I2160" s="18"/>
    </row>
    <row r="2161" spans="1:9">
      <c r="A2161" s="41"/>
      <c r="D2161" s="18"/>
      <c r="E2161" s="18"/>
      <c r="F2161" s="18"/>
      <c r="H2161" s="18"/>
      <c r="I2161" s="18"/>
    </row>
    <row r="2162" spans="1:9">
      <c r="A2162" s="41"/>
      <c r="D2162" s="18"/>
      <c r="E2162" s="18"/>
      <c r="F2162" s="18"/>
      <c r="H2162" s="18"/>
      <c r="I2162" s="18"/>
    </row>
    <row r="2163" spans="1:9">
      <c r="A2163" s="41"/>
      <c r="D2163" s="18"/>
      <c r="E2163" s="18"/>
      <c r="F2163" s="18"/>
      <c r="H2163" s="18"/>
      <c r="I2163" s="18"/>
    </row>
    <row r="2164" spans="1:9">
      <c r="A2164" s="41"/>
      <c r="D2164" s="18"/>
      <c r="E2164" s="18"/>
      <c r="F2164" s="18"/>
      <c r="H2164" s="18"/>
      <c r="I2164" s="18"/>
    </row>
    <row r="2165" spans="1:9">
      <c r="A2165" s="41"/>
      <c r="D2165" s="18"/>
      <c r="E2165" s="18"/>
      <c r="F2165" s="18"/>
      <c r="H2165" s="18"/>
      <c r="I2165" s="18"/>
    </row>
    <row r="2166" spans="1:9">
      <c r="A2166" s="41"/>
      <c r="D2166" s="18"/>
      <c r="E2166" s="18"/>
      <c r="F2166" s="18"/>
      <c r="H2166" s="18"/>
      <c r="I2166" s="18"/>
    </row>
    <row r="2167" spans="1:9">
      <c r="A2167" s="41"/>
      <c r="D2167" s="18"/>
      <c r="E2167" s="18"/>
      <c r="F2167" s="18"/>
      <c r="H2167" s="18"/>
      <c r="I2167" s="18"/>
    </row>
    <row r="2168" spans="1:9">
      <c r="A2168" s="41"/>
      <c r="D2168" s="18"/>
      <c r="E2168" s="18"/>
      <c r="F2168" s="18"/>
      <c r="H2168" s="18"/>
      <c r="I2168" s="18"/>
    </row>
    <row r="2169" spans="1:9">
      <c r="A2169" s="41"/>
      <c r="D2169" s="18"/>
      <c r="E2169" s="18"/>
      <c r="F2169" s="18"/>
      <c r="H2169" s="18"/>
      <c r="I2169" s="18"/>
    </row>
    <row r="2170" spans="1:9">
      <c r="A2170" s="41"/>
      <c r="D2170" s="18"/>
      <c r="E2170" s="18"/>
      <c r="F2170" s="18"/>
      <c r="H2170" s="18"/>
      <c r="I2170" s="18"/>
    </row>
    <row r="2171" spans="1:9">
      <c r="A2171" s="41"/>
      <c r="D2171" s="18"/>
      <c r="E2171" s="18"/>
      <c r="F2171" s="18"/>
      <c r="H2171" s="18"/>
      <c r="I2171" s="18"/>
    </row>
    <row r="2172" spans="1:9">
      <c r="A2172" s="41"/>
      <c r="D2172" s="18"/>
      <c r="E2172" s="18"/>
      <c r="F2172" s="18"/>
      <c r="H2172" s="18"/>
      <c r="I2172" s="18"/>
    </row>
    <row r="2173" spans="1:9">
      <c r="A2173" s="41"/>
      <c r="D2173" s="18"/>
      <c r="E2173" s="18"/>
      <c r="F2173" s="18"/>
      <c r="H2173" s="18"/>
      <c r="I2173" s="18"/>
    </row>
    <row r="2174" spans="1:9">
      <c r="A2174" s="41"/>
      <c r="D2174" s="18"/>
      <c r="E2174" s="18"/>
      <c r="F2174" s="18"/>
      <c r="H2174" s="18"/>
      <c r="I2174" s="18"/>
    </row>
    <row r="2175" spans="1:9">
      <c r="A2175" s="41"/>
      <c r="D2175" s="18"/>
      <c r="E2175" s="18"/>
      <c r="F2175" s="18"/>
      <c r="H2175" s="18"/>
      <c r="I2175" s="18"/>
    </row>
    <row r="2176" spans="1:9">
      <c r="A2176" s="41"/>
      <c r="D2176" s="18"/>
      <c r="E2176" s="18"/>
      <c r="F2176" s="18"/>
      <c r="H2176" s="18"/>
      <c r="I2176" s="18"/>
    </row>
    <row r="2177" spans="1:9">
      <c r="A2177" s="41"/>
      <c r="D2177" s="18"/>
      <c r="E2177" s="18"/>
      <c r="F2177" s="18"/>
      <c r="H2177" s="18"/>
      <c r="I2177" s="18"/>
    </row>
    <row r="2178" spans="1:9">
      <c r="A2178" s="41"/>
      <c r="D2178" s="18"/>
      <c r="E2178" s="18"/>
      <c r="F2178" s="18"/>
      <c r="H2178" s="18"/>
      <c r="I2178" s="18"/>
    </row>
    <row r="2179" spans="1:9">
      <c r="A2179" s="41"/>
      <c r="D2179" s="18"/>
      <c r="E2179" s="18"/>
      <c r="F2179" s="18"/>
      <c r="H2179" s="18"/>
      <c r="I2179" s="18"/>
    </row>
    <row r="2180" spans="1:9">
      <c r="A2180" s="41"/>
      <c r="D2180" s="18"/>
      <c r="E2180" s="18"/>
      <c r="F2180" s="18"/>
      <c r="H2180" s="18"/>
      <c r="I2180" s="18"/>
    </row>
    <row r="2181" spans="1:9">
      <c r="A2181" s="41"/>
      <c r="D2181" s="18"/>
      <c r="E2181" s="18"/>
      <c r="F2181" s="18"/>
      <c r="H2181" s="18"/>
      <c r="I2181" s="18"/>
    </row>
    <row r="2182" spans="1:9">
      <c r="A2182" s="41"/>
      <c r="D2182" s="18"/>
      <c r="E2182" s="18"/>
      <c r="F2182" s="18"/>
      <c r="H2182" s="18"/>
      <c r="I2182" s="18"/>
    </row>
    <row r="2183" spans="1:9">
      <c r="A2183" s="41"/>
      <c r="D2183" s="18"/>
      <c r="E2183" s="18"/>
      <c r="F2183" s="18"/>
      <c r="H2183" s="18"/>
      <c r="I2183" s="18"/>
    </row>
    <row r="2184" spans="1:9">
      <c r="A2184" s="41"/>
      <c r="D2184" s="18"/>
      <c r="E2184" s="18"/>
      <c r="F2184" s="18"/>
      <c r="H2184" s="18"/>
      <c r="I2184" s="18"/>
    </row>
    <row r="2185" spans="1:9">
      <c r="A2185" s="41"/>
      <c r="D2185" s="18"/>
      <c r="E2185" s="18"/>
      <c r="F2185" s="18"/>
      <c r="H2185" s="18"/>
      <c r="I2185" s="18"/>
    </row>
    <row r="2186" spans="1:9">
      <c r="A2186" s="41"/>
      <c r="D2186" s="18"/>
      <c r="E2186" s="18"/>
      <c r="F2186" s="18"/>
      <c r="H2186" s="18"/>
      <c r="I2186" s="18"/>
    </row>
    <row r="2187" spans="1:9">
      <c r="A2187" s="41"/>
      <c r="D2187" s="18"/>
      <c r="E2187" s="18"/>
      <c r="F2187" s="18"/>
      <c r="H2187" s="18"/>
      <c r="I2187" s="18"/>
    </row>
    <row r="2188" spans="1:9">
      <c r="A2188" s="41"/>
      <c r="D2188" s="18"/>
      <c r="E2188" s="18"/>
      <c r="F2188" s="18"/>
      <c r="H2188" s="18"/>
      <c r="I2188" s="18"/>
    </row>
    <row r="2189" spans="1:9">
      <c r="A2189" s="41"/>
      <c r="D2189" s="18"/>
      <c r="E2189" s="18"/>
      <c r="F2189" s="18"/>
      <c r="H2189" s="18"/>
      <c r="I2189" s="18"/>
    </row>
    <row r="2190" spans="1:9">
      <c r="A2190" s="41"/>
      <c r="D2190" s="18"/>
      <c r="E2190" s="18"/>
      <c r="F2190" s="18"/>
      <c r="H2190" s="18"/>
      <c r="I2190" s="18"/>
    </row>
    <row r="2191" spans="1:9">
      <c r="A2191" s="41"/>
      <c r="D2191" s="18"/>
      <c r="E2191" s="18"/>
      <c r="F2191" s="18"/>
      <c r="H2191" s="18"/>
      <c r="I2191" s="18"/>
    </row>
    <row r="2192" spans="1:9">
      <c r="A2192" s="41"/>
      <c r="D2192" s="18"/>
      <c r="E2192" s="18"/>
      <c r="F2192" s="18"/>
      <c r="H2192" s="18"/>
      <c r="I2192" s="18"/>
    </row>
    <row r="2193" spans="1:9">
      <c r="A2193" s="41"/>
      <c r="D2193" s="18"/>
      <c r="E2193" s="18"/>
      <c r="F2193" s="18"/>
      <c r="H2193" s="18"/>
      <c r="I2193" s="18"/>
    </row>
    <row r="2194" spans="1:9">
      <c r="A2194" s="41"/>
      <c r="D2194" s="18"/>
      <c r="E2194" s="18"/>
      <c r="F2194" s="18"/>
      <c r="H2194" s="18"/>
      <c r="I2194" s="18"/>
    </row>
    <row r="2195" spans="1:9">
      <c r="A2195" s="41"/>
      <c r="D2195" s="18"/>
      <c r="E2195" s="18"/>
      <c r="F2195" s="18"/>
      <c r="H2195" s="18"/>
      <c r="I2195" s="18"/>
    </row>
    <row r="2196" spans="1:9">
      <c r="A2196" s="41"/>
      <c r="D2196" s="18"/>
      <c r="E2196" s="18"/>
      <c r="F2196" s="18"/>
      <c r="H2196" s="18"/>
      <c r="I2196" s="18"/>
    </row>
    <row r="2197" spans="1:9">
      <c r="A2197" s="41"/>
      <c r="D2197" s="18"/>
      <c r="E2197" s="18"/>
      <c r="F2197" s="18"/>
      <c r="H2197" s="18"/>
      <c r="I2197" s="18"/>
    </row>
    <row r="2198" spans="1:9">
      <c r="A2198" s="41"/>
      <c r="D2198" s="18"/>
      <c r="E2198" s="18"/>
      <c r="F2198" s="18"/>
      <c r="H2198" s="18"/>
      <c r="I2198" s="18"/>
    </row>
    <row r="2199" spans="1:9">
      <c r="A2199" s="41"/>
      <c r="D2199" s="18"/>
      <c r="E2199" s="18"/>
      <c r="F2199" s="18"/>
      <c r="H2199" s="18"/>
      <c r="I2199" s="18"/>
    </row>
    <row r="2200" spans="1:9">
      <c r="A2200" s="41"/>
      <c r="D2200" s="18"/>
      <c r="E2200" s="18"/>
      <c r="F2200" s="18"/>
      <c r="H2200" s="18"/>
      <c r="I2200" s="18"/>
    </row>
    <row r="2201" spans="1:9">
      <c r="A2201" s="41"/>
      <c r="D2201" s="18"/>
      <c r="E2201" s="18"/>
      <c r="F2201" s="18"/>
      <c r="H2201" s="18"/>
      <c r="I2201" s="18"/>
    </row>
    <row r="2202" spans="1:9">
      <c r="A2202" s="41"/>
      <c r="D2202" s="18"/>
      <c r="E2202" s="18"/>
      <c r="F2202" s="18"/>
      <c r="H2202" s="18"/>
      <c r="I2202" s="18"/>
    </row>
    <row r="2203" spans="1:9">
      <c r="A2203" s="41"/>
      <c r="D2203" s="18"/>
      <c r="E2203" s="18"/>
      <c r="F2203" s="18"/>
      <c r="H2203" s="18"/>
      <c r="I2203" s="18"/>
    </row>
    <row r="2204" spans="1:9">
      <c r="A2204" s="41"/>
      <c r="D2204" s="18"/>
      <c r="E2204" s="18"/>
      <c r="F2204" s="18"/>
      <c r="H2204" s="18"/>
      <c r="I2204" s="18"/>
    </row>
    <row r="2205" spans="1:9">
      <c r="A2205" s="41"/>
      <c r="D2205" s="18"/>
      <c r="E2205" s="18"/>
      <c r="F2205" s="18"/>
      <c r="H2205" s="18"/>
      <c r="I2205" s="18"/>
    </row>
    <row r="2206" spans="1:9">
      <c r="A2206" s="41"/>
      <c r="D2206" s="18"/>
      <c r="E2206" s="18"/>
      <c r="F2206" s="18"/>
      <c r="H2206" s="18"/>
      <c r="I2206" s="18"/>
    </row>
    <row r="2207" spans="1:9">
      <c r="A2207" s="41"/>
      <c r="D2207" s="18"/>
      <c r="E2207" s="18"/>
      <c r="F2207" s="18"/>
      <c r="H2207" s="18"/>
      <c r="I2207" s="18"/>
    </row>
    <row r="2208" spans="1:9">
      <c r="A2208" s="41"/>
      <c r="D2208" s="18"/>
      <c r="E2208" s="18"/>
      <c r="F2208" s="18"/>
      <c r="H2208" s="18"/>
      <c r="I2208" s="18"/>
    </row>
    <row r="2209" spans="1:9">
      <c r="A2209" s="41"/>
      <c r="D2209" s="18"/>
      <c r="E2209" s="18"/>
      <c r="F2209" s="18"/>
      <c r="H2209" s="18"/>
      <c r="I2209" s="18"/>
    </row>
    <row r="2210" spans="1:9">
      <c r="A2210" s="41"/>
      <c r="D2210" s="18"/>
      <c r="E2210" s="18"/>
      <c r="F2210" s="18"/>
      <c r="H2210" s="18"/>
      <c r="I2210" s="18"/>
    </row>
    <row r="2211" spans="1:9">
      <c r="A2211" s="41"/>
      <c r="D2211" s="18"/>
      <c r="E2211" s="18"/>
      <c r="F2211" s="18"/>
      <c r="H2211" s="18"/>
      <c r="I2211" s="18"/>
    </row>
    <row r="2212" spans="1:9">
      <c r="A2212" s="41"/>
      <c r="D2212" s="18"/>
      <c r="E2212" s="18"/>
      <c r="F2212" s="18"/>
      <c r="H2212" s="18"/>
      <c r="I2212" s="18"/>
    </row>
    <row r="2213" spans="1:9">
      <c r="A2213" s="41"/>
      <c r="D2213" s="18"/>
      <c r="E2213" s="18"/>
      <c r="F2213" s="18"/>
      <c r="H2213" s="18"/>
      <c r="I2213" s="18"/>
    </row>
    <row r="2214" spans="1:9">
      <c r="A2214" s="41"/>
      <c r="D2214" s="18"/>
      <c r="E2214" s="18"/>
      <c r="F2214" s="18"/>
      <c r="H2214" s="18"/>
      <c r="I2214" s="18"/>
    </row>
    <row r="2215" spans="1:9">
      <c r="A2215" s="41"/>
      <c r="D2215" s="18"/>
      <c r="E2215" s="18"/>
      <c r="F2215" s="18"/>
      <c r="H2215" s="18"/>
      <c r="I2215" s="18"/>
    </row>
    <row r="2216" spans="1:9">
      <c r="A2216" s="41"/>
      <c r="D2216" s="18"/>
      <c r="E2216" s="18"/>
      <c r="F2216" s="18"/>
      <c r="H2216" s="18"/>
      <c r="I2216" s="18"/>
    </row>
    <row r="2217" spans="1:9">
      <c r="A2217" s="41"/>
      <c r="D2217" s="18"/>
      <c r="E2217" s="18"/>
      <c r="F2217" s="18"/>
      <c r="H2217" s="18"/>
      <c r="I2217" s="18"/>
    </row>
    <row r="2218" spans="1:9">
      <c r="A2218" s="41"/>
      <c r="D2218" s="18"/>
      <c r="E2218" s="18"/>
      <c r="F2218" s="18"/>
      <c r="H2218" s="18"/>
      <c r="I2218" s="18"/>
    </row>
    <row r="2219" spans="1:9">
      <c r="A2219" s="41"/>
      <c r="D2219" s="18"/>
      <c r="E2219" s="18"/>
      <c r="F2219" s="18"/>
      <c r="H2219" s="18"/>
      <c r="I2219" s="18"/>
    </row>
    <row r="2220" spans="1:9">
      <c r="A2220" s="41"/>
      <c r="D2220" s="18"/>
      <c r="E2220" s="18"/>
      <c r="F2220" s="18"/>
      <c r="H2220" s="18"/>
      <c r="I2220" s="18"/>
    </row>
    <row r="2221" spans="1:9">
      <c r="A2221" s="41"/>
      <c r="D2221" s="18"/>
      <c r="E2221" s="18"/>
      <c r="F2221" s="18"/>
      <c r="H2221" s="18"/>
      <c r="I2221" s="18"/>
    </row>
    <row r="2222" spans="1:9">
      <c r="A2222" s="41"/>
      <c r="D2222" s="18"/>
      <c r="E2222" s="18"/>
      <c r="F2222" s="18"/>
      <c r="H2222" s="18"/>
      <c r="I2222" s="18"/>
    </row>
    <row r="2223" spans="1:9">
      <c r="A2223" s="41"/>
      <c r="D2223" s="18"/>
      <c r="E2223" s="18"/>
      <c r="F2223" s="18"/>
      <c r="H2223" s="18"/>
      <c r="I2223" s="18"/>
    </row>
    <row r="2224" spans="1:9">
      <c r="A2224" s="41"/>
      <c r="D2224" s="18"/>
      <c r="E2224" s="18"/>
      <c r="F2224" s="18"/>
      <c r="H2224" s="18"/>
      <c r="I2224" s="18"/>
    </row>
    <row r="2225" spans="1:9">
      <c r="A2225" s="41"/>
      <c r="D2225" s="18"/>
      <c r="E2225" s="18"/>
      <c r="F2225" s="18"/>
      <c r="H2225" s="18"/>
      <c r="I2225" s="18"/>
    </row>
    <row r="2226" spans="1:9">
      <c r="A2226" s="41"/>
      <c r="D2226" s="18"/>
      <c r="E2226" s="18"/>
      <c r="F2226" s="18"/>
      <c r="H2226" s="18"/>
      <c r="I2226" s="18"/>
    </row>
    <row r="2227" spans="1:9">
      <c r="A2227" s="41"/>
      <c r="D2227" s="18"/>
      <c r="E2227" s="18"/>
      <c r="F2227" s="18"/>
      <c r="H2227" s="18"/>
      <c r="I2227" s="18"/>
    </row>
    <row r="2228" spans="1:9">
      <c r="A2228" s="41"/>
      <c r="D2228" s="18"/>
      <c r="E2228" s="18"/>
      <c r="F2228" s="18"/>
      <c r="H2228" s="18"/>
      <c r="I2228" s="18"/>
    </row>
    <row r="2229" spans="1:9">
      <c r="A2229" s="41"/>
      <c r="D2229" s="18"/>
      <c r="E2229" s="18"/>
      <c r="F2229" s="18"/>
      <c r="H2229" s="18"/>
      <c r="I2229" s="18"/>
    </row>
    <row r="2230" spans="1:9">
      <c r="A2230" s="41"/>
      <c r="D2230" s="18"/>
      <c r="E2230" s="18"/>
      <c r="F2230" s="18"/>
      <c r="H2230" s="18"/>
      <c r="I2230" s="18"/>
    </row>
    <row r="2231" spans="1:9">
      <c r="A2231" s="41"/>
      <c r="D2231" s="18"/>
      <c r="E2231" s="18"/>
      <c r="F2231" s="18"/>
      <c r="H2231" s="18"/>
      <c r="I2231" s="18"/>
    </row>
    <row r="2232" spans="1:9">
      <c r="A2232" s="41"/>
      <c r="D2232" s="18"/>
      <c r="E2232" s="18"/>
      <c r="F2232" s="18"/>
      <c r="H2232" s="18"/>
      <c r="I2232" s="18"/>
    </row>
    <row r="2233" spans="1:9">
      <c r="A2233" s="41"/>
      <c r="D2233" s="18"/>
      <c r="E2233" s="18"/>
      <c r="F2233" s="18"/>
      <c r="H2233" s="18"/>
      <c r="I2233" s="18"/>
    </row>
    <row r="2234" spans="1:9">
      <c r="A2234" s="41"/>
      <c r="D2234" s="18"/>
      <c r="E2234" s="18"/>
      <c r="F2234" s="18"/>
      <c r="H2234" s="18"/>
      <c r="I2234" s="18"/>
    </row>
    <row r="2235" spans="1:9">
      <c r="A2235" s="41"/>
      <c r="D2235" s="18"/>
      <c r="E2235" s="18"/>
      <c r="F2235" s="18"/>
      <c r="H2235" s="18"/>
      <c r="I2235" s="18"/>
    </row>
    <row r="2236" spans="1:9">
      <c r="A2236" s="41"/>
      <c r="D2236" s="18"/>
      <c r="E2236" s="18"/>
      <c r="F2236" s="18"/>
      <c r="H2236" s="18"/>
      <c r="I2236" s="18"/>
    </row>
    <row r="2237" spans="1:9">
      <c r="A2237" s="41"/>
      <c r="D2237" s="18"/>
      <c r="E2237" s="18"/>
      <c r="F2237" s="18"/>
      <c r="H2237" s="18"/>
      <c r="I2237" s="18"/>
    </row>
    <row r="2238" spans="1:9">
      <c r="A2238" s="41"/>
      <c r="D2238" s="18"/>
      <c r="E2238" s="18"/>
      <c r="F2238" s="18"/>
      <c r="H2238" s="18"/>
      <c r="I2238" s="18"/>
    </row>
    <row r="2239" spans="1:9">
      <c r="A2239" s="41"/>
      <c r="D2239" s="18"/>
      <c r="E2239" s="18"/>
      <c r="F2239" s="18"/>
      <c r="H2239" s="18"/>
      <c r="I2239" s="18"/>
    </row>
    <row r="2240" spans="1:9">
      <c r="A2240" s="41"/>
      <c r="D2240" s="18"/>
      <c r="E2240" s="18"/>
      <c r="F2240" s="18"/>
      <c r="H2240" s="18"/>
      <c r="I2240" s="18"/>
    </row>
    <row r="2241" spans="1:9">
      <c r="A2241" s="41"/>
      <c r="D2241" s="18"/>
      <c r="E2241" s="18"/>
      <c r="F2241" s="18"/>
      <c r="H2241" s="18"/>
      <c r="I2241" s="18"/>
    </row>
    <row r="2242" spans="1:9">
      <c r="A2242" s="41"/>
      <c r="D2242" s="18"/>
      <c r="E2242" s="18"/>
      <c r="F2242" s="18"/>
      <c r="H2242" s="18"/>
      <c r="I2242" s="18"/>
    </row>
    <row r="2243" spans="1:9">
      <c r="A2243" s="41"/>
      <c r="D2243" s="18"/>
      <c r="E2243" s="18"/>
      <c r="F2243" s="18"/>
      <c r="H2243" s="18"/>
      <c r="I2243" s="18"/>
    </row>
    <row r="2244" spans="1:9">
      <c r="A2244" s="41"/>
      <c r="D2244" s="18"/>
      <c r="E2244" s="18"/>
      <c r="F2244" s="18"/>
      <c r="H2244" s="18"/>
      <c r="I2244" s="18"/>
    </row>
    <row r="2245" spans="1:9">
      <c r="A2245" s="41"/>
      <c r="D2245" s="18"/>
      <c r="E2245" s="18"/>
      <c r="F2245" s="18"/>
      <c r="H2245" s="18"/>
      <c r="I2245" s="18"/>
    </row>
    <row r="2246" spans="1:9">
      <c r="A2246" s="41"/>
      <c r="D2246" s="18"/>
      <c r="E2246" s="18"/>
      <c r="F2246" s="18"/>
      <c r="H2246" s="18"/>
      <c r="I2246" s="18"/>
    </row>
    <row r="2247" spans="1:9">
      <c r="A2247" s="41"/>
      <c r="D2247" s="18"/>
      <c r="E2247" s="18"/>
      <c r="F2247" s="18"/>
      <c r="H2247" s="18"/>
      <c r="I2247" s="18"/>
    </row>
    <row r="2248" spans="1:9">
      <c r="A2248" s="41"/>
      <c r="D2248" s="18"/>
      <c r="E2248" s="18"/>
      <c r="F2248" s="18"/>
      <c r="H2248" s="18"/>
      <c r="I2248" s="18"/>
    </row>
    <row r="2249" spans="1:9">
      <c r="A2249" s="41"/>
      <c r="D2249" s="18"/>
      <c r="E2249" s="18"/>
      <c r="F2249" s="18"/>
      <c r="H2249" s="18"/>
      <c r="I2249" s="18"/>
    </row>
    <row r="2250" spans="1:9">
      <c r="A2250" s="41"/>
      <c r="D2250" s="18"/>
      <c r="E2250" s="18"/>
      <c r="F2250" s="18"/>
      <c r="H2250" s="18"/>
      <c r="I2250" s="18"/>
    </row>
    <row r="2251" spans="1:9">
      <c r="A2251" s="41"/>
      <c r="D2251" s="18"/>
      <c r="E2251" s="18"/>
      <c r="F2251" s="18"/>
      <c r="H2251" s="18"/>
      <c r="I2251" s="18"/>
    </row>
    <row r="2252" spans="1:9">
      <c r="A2252" s="41"/>
      <c r="D2252" s="18"/>
      <c r="E2252" s="18"/>
      <c r="F2252" s="18"/>
      <c r="H2252" s="18"/>
      <c r="I2252" s="18"/>
    </row>
    <row r="2253" spans="1:9">
      <c r="A2253" s="41"/>
      <c r="D2253" s="18"/>
      <c r="E2253" s="18"/>
      <c r="F2253" s="18"/>
      <c r="H2253" s="18"/>
      <c r="I2253" s="18"/>
    </row>
    <row r="2254" spans="1:9">
      <c r="A2254" s="41"/>
      <c r="D2254" s="18"/>
      <c r="E2254" s="18"/>
      <c r="F2254" s="18"/>
      <c r="H2254" s="18"/>
      <c r="I2254" s="18"/>
    </row>
    <row r="2255" spans="1:9">
      <c r="A2255" s="41"/>
      <c r="D2255" s="18"/>
      <c r="E2255" s="18"/>
      <c r="F2255" s="18"/>
      <c r="H2255" s="18"/>
      <c r="I2255" s="18"/>
    </row>
    <row r="2256" spans="1:9">
      <c r="A2256" s="41"/>
      <c r="D2256" s="18"/>
      <c r="E2256" s="18"/>
      <c r="F2256" s="18"/>
      <c r="H2256" s="18"/>
      <c r="I2256" s="18"/>
    </row>
    <row r="2257" spans="1:9">
      <c r="A2257" s="41"/>
      <c r="D2257" s="18"/>
      <c r="E2257" s="18"/>
      <c r="F2257" s="18"/>
      <c r="H2257" s="18"/>
      <c r="I2257" s="18"/>
    </row>
    <row r="2258" spans="1:9">
      <c r="A2258" s="41"/>
      <c r="D2258" s="18"/>
      <c r="E2258" s="18"/>
      <c r="F2258" s="18"/>
      <c r="H2258" s="18"/>
      <c r="I2258" s="18"/>
    </row>
    <row r="2259" spans="1:9">
      <c r="A2259" s="41"/>
      <c r="D2259" s="18"/>
      <c r="E2259" s="18"/>
      <c r="F2259" s="18"/>
      <c r="H2259" s="18"/>
      <c r="I2259" s="18"/>
    </row>
    <row r="2260" spans="1:9">
      <c r="A2260" s="41"/>
      <c r="D2260" s="18"/>
      <c r="E2260" s="18"/>
      <c r="F2260" s="18"/>
      <c r="H2260" s="18"/>
      <c r="I2260" s="18"/>
    </row>
    <row r="2261" spans="1:9">
      <c r="A2261" s="41"/>
      <c r="D2261" s="18"/>
      <c r="E2261" s="18"/>
      <c r="F2261" s="18"/>
      <c r="H2261" s="18"/>
      <c r="I2261" s="18"/>
    </row>
    <row r="2262" spans="1:9">
      <c r="A2262" s="41"/>
      <c r="D2262" s="18"/>
      <c r="E2262" s="18"/>
      <c r="F2262" s="18"/>
      <c r="H2262" s="18"/>
      <c r="I2262" s="18"/>
    </row>
    <row r="2263" spans="1:9">
      <c r="A2263" s="41"/>
      <c r="D2263" s="18"/>
      <c r="E2263" s="18"/>
      <c r="F2263" s="18"/>
      <c r="H2263" s="18"/>
      <c r="I2263" s="18"/>
    </row>
    <row r="2264" spans="1:9">
      <c r="A2264" s="41"/>
      <c r="D2264" s="18"/>
      <c r="E2264" s="18"/>
      <c r="F2264" s="18"/>
      <c r="H2264" s="18"/>
      <c r="I2264" s="18"/>
    </row>
    <row r="2265" spans="1:9">
      <c r="A2265" s="41"/>
      <c r="D2265" s="18"/>
      <c r="E2265" s="18"/>
      <c r="F2265" s="18"/>
      <c r="H2265" s="18"/>
      <c r="I2265" s="18"/>
    </row>
    <row r="2266" spans="1:9">
      <c r="A2266" s="41"/>
      <c r="D2266" s="18"/>
      <c r="E2266" s="18"/>
      <c r="F2266" s="18"/>
      <c r="H2266" s="18"/>
      <c r="I2266" s="18"/>
    </row>
    <row r="2267" spans="1:9">
      <c r="A2267" s="217"/>
    </row>
    <row r="2268" spans="1:9">
      <c r="A2268" s="217"/>
    </row>
    <row r="2269" spans="1:9">
      <c r="A2269" s="217"/>
    </row>
    <row r="2270" spans="1:9">
      <c r="A2270" s="217"/>
    </row>
    <row r="2271" spans="1:9">
      <c r="A2271" s="217"/>
    </row>
    <row r="2272" spans="1:9">
      <c r="A2272" s="217"/>
    </row>
    <row r="2273" spans="1:1">
      <c r="A2273" s="217"/>
    </row>
    <row r="2274" spans="1:1">
      <c r="A2274" s="217"/>
    </row>
    <row r="2275" spans="1:1">
      <c r="A2275" s="217"/>
    </row>
    <row r="2276" spans="1:1">
      <c r="A2276" s="217"/>
    </row>
    <row r="2277" spans="1:1">
      <c r="A2277" s="217"/>
    </row>
    <row r="2278" spans="1:1">
      <c r="A2278" s="217"/>
    </row>
    <row r="2279" spans="1:1">
      <c r="A2279" s="217"/>
    </row>
    <row r="2280" spans="1:1">
      <c r="A2280" s="217"/>
    </row>
    <row r="2281" spans="1:1">
      <c r="A2281" s="217"/>
    </row>
    <row r="2282" spans="1:1">
      <c r="A2282" s="217"/>
    </row>
    <row r="2283" spans="1:1">
      <c r="A2283" s="217"/>
    </row>
    <row r="2284" spans="1:1">
      <c r="A2284" s="217"/>
    </row>
    <row r="2285" spans="1:1">
      <c r="A2285" s="217"/>
    </row>
    <row r="2286" spans="1:1">
      <c r="A2286" s="217"/>
    </row>
    <row r="2287" spans="1:1">
      <c r="A2287" s="217"/>
    </row>
    <row r="2288" spans="1:1">
      <c r="A2288" s="217"/>
    </row>
    <row r="2289" spans="1:1">
      <c r="A2289" s="217"/>
    </row>
    <row r="2290" spans="1:1">
      <c r="A2290" s="217"/>
    </row>
    <row r="2291" spans="1:1">
      <c r="A2291" s="217"/>
    </row>
    <row r="2292" spans="1:1">
      <c r="A2292" s="217"/>
    </row>
    <row r="2293" spans="1:1">
      <c r="A2293" s="217"/>
    </row>
    <row r="2294" spans="1:1">
      <c r="A2294" s="217"/>
    </row>
    <row r="2295" spans="1:1">
      <c r="A2295" s="217"/>
    </row>
    <row r="2296" spans="1:1">
      <c r="A2296" s="217"/>
    </row>
    <row r="2297" spans="1:1">
      <c r="A2297" s="217"/>
    </row>
    <row r="2298" spans="1:1">
      <c r="A2298" s="217"/>
    </row>
    <row r="2299" spans="1:1">
      <c r="A2299" s="217"/>
    </row>
    <row r="2300" spans="1:1">
      <c r="A2300" s="217"/>
    </row>
    <row r="2301" spans="1:1">
      <c r="A2301" s="217"/>
    </row>
    <row r="2302" spans="1:1">
      <c r="A2302" s="217"/>
    </row>
    <row r="2303" spans="1:1">
      <c r="A2303" s="217"/>
    </row>
    <row r="2304" spans="1:1">
      <c r="A2304" s="217"/>
    </row>
    <row r="2305" spans="1:1">
      <c r="A2305" s="217"/>
    </row>
    <row r="2306" spans="1:1">
      <c r="A2306" s="217"/>
    </row>
    <row r="2307" spans="1:1">
      <c r="A2307" s="217"/>
    </row>
    <row r="2308" spans="1:1">
      <c r="A2308" s="217"/>
    </row>
    <row r="2309" spans="1:1">
      <c r="A2309" s="217"/>
    </row>
    <row r="2310" spans="1:1">
      <c r="A2310" s="217"/>
    </row>
    <row r="2311" spans="1:1">
      <c r="A2311" s="217"/>
    </row>
    <row r="2312" spans="1:1">
      <c r="A2312" s="217"/>
    </row>
    <row r="2313" spans="1:1">
      <c r="A2313" s="217"/>
    </row>
    <row r="2314" spans="1:1">
      <c r="A2314" s="217"/>
    </row>
    <row r="2315" spans="1:1">
      <c r="A2315" s="217"/>
    </row>
    <row r="2316" spans="1:1">
      <c r="A2316" s="217"/>
    </row>
    <row r="2317" spans="1:1">
      <c r="A2317" s="217"/>
    </row>
    <row r="2318" spans="1:1">
      <c r="A2318" s="217"/>
    </row>
    <row r="2319" spans="1:1">
      <c r="A2319" s="217"/>
    </row>
    <row r="2320" spans="1:1">
      <c r="A2320" s="217"/>
    </row>
    <row r="2321" spans="1:1">
      <c r="A2321" s="217"/>
    </row>
    <row r="2322" spans="1:1">
      <c r="A2322" s="217"/>
    </row>
    <row r="2323" spans="1:1">
      <c r="A2323" s="217"/>
    </row>
    <row r="2324" spans="1:1">
      <c r="A2324" s="217"/>
    </row>
    <row r="2325" spans="1:1">
      <c r="A2325" s="217"/>
    </row>
    <row r="2326" spans="1:1">
      <c r="A2326" s="217"/>
    </row>
    <row r="2327" spans="1:1">
      <c r="A2327" s="217"/>
    </row>
    <row r="2328" spans="1:1">
      <c r="A2328" s="217"/>
    </row>
    <row r="2329" spans="1:1">
      <c r="A2329" s="217"/>
    </row>
    <row r="2330" spans="1:1">
      <c r="A2330" s="217"/>
    </row>
    <row r="2331" spans="1:1">
      <c r="A2331" s="217"/>
    </row>
  </sheetData>
  <sheetProtection password="D2CD" sheet="1" objects="1" scenarios="1" autoFilter="0"/>
  <autoFilter ref="A1:K1359"/>
  <hyperlinks>
    <hyperlink ref="G323" r:id="rId1"/>
    <hyperlink ref="G332" r:id="rId2"/>
    <hyperlink ref="G334" r:id="rId3"/>
    <hyperlink ref="G143"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90" zoomScaleNormal="90" workbookViewId="0"/>
  </sheetViews>
  <sheetFormatPr defaultColWidth="14.44140625" defaultRowHeight="15.75" customHeight="1"/>
  <cols>
    <col min="1" max="1" width="69.5546875" style="93" customWidth="1"/>
    <col min="2" max="2" width="84.109375" style="93" customWidth="1"/>
    <col min="3" max="3" width="49.33203125" style="93" customWidth="1"/>
  </cols>
  <sheetData>
    <row r="1" spans="1:3" s="80" customFormat="1" ht="15.75" customHeight="1">
      <c r="A1" s="93"/>
      <c r="B1" s="93"/>
      <c r="C1" s="93"/>
    </row>
    <row r="2" spans="1:3" s="80" customFormat="1" ht="15.75" customHeight="1">
      <c r="A2" s="93"/>
      <c r="B2" s="93"/>
      <c r="C2" s="93"/>
    </row>
    <row r="3" spans="1:3" s="80" customFormat="1" ht="15.75" customHeight="1">
      <c r="A3" s="93"/>
      <c r="B3" s="93"/>
      <c r="C3" s="93"/>
    </row>
    <row r="4" spans="1:3" s="80" customFormat="1" ht="15.75" customHeight="1">
      <c r="A4" s="93"/>
      <c r="B4" s="93"/>
      <c r="C4" s="93"/>
    </row>
    <row r="5" spans="1:3" ht="14.4">
      <c r="A5" s="90" t="s">
        <v>1</v>
      </c>
      <c r="B5" s="90" t="s">
        <v>14</v>
      </c>
      <c r="C5" s="90" t="s">
        <v>15</v>
      </c>
    </row>
    <row r="6" spans="1:3" ht="86.4">
      <c r="A6" s="255" t="s">
        <v>2387</v>
      </c>
      <c r="B6" s="91" t="s">
        <v>2389</v>
      </c>
      <c r="C6" s="265" t="s">
        <v>1188</v>
      </c>
    </row>
    <row r="7" spans="1:3" ht="28.8">
      <c r="A7" s="255" t="s">
        <v>2348</v>
      </c>
      <c r="B7" s="91" t="s">
        <v>2087</v>
      </c>
      <c r="C7" s="265"/>
    </row>
    <row r="8" spans="1:3" ht="14.4">
      <c r="A8" s="384" t="s">
        <v>2388</v>
      </c>
      <c r="B8" s="91" t="s">
        <v>2086</v>
      </c>
      <c r="C8" s="385" t="s">
        <v>1191</v>
      </c>
    </row>
    <row r="9" spans="1:3" ht="28.8">
      <c r="A9" s="374"/>
      <c r="B9" s="91" t="s">
        <v>1192</v>
      </c>
      <c r="C9" s="374"/>
    </row>
    <row r="10" spans="1:3" ht="15.75" customHeight="1">
      <c r="A10" s="384" t="s">
        <v>2352</v>
      </c>
      <c r="B10" s="87" t="s">
        <v>1193</v>
      </c>
      <c r="C10" s="385" t="s">
        <v>1194</v>
      </c>
    </row>
    <row r="11" spans="1:3" ht="27" customHeight="1">
      <c r="A11" s="374"/>
      <c r="B11" s="87" t="s">
        <v>2313</v>
      </c>
      <c r="C11" s="374"/>
    </row>
    <row r="12" spans="1:3" ht="30.75" customHeight="1">
      <c r="A12" s="374"/>
      <c r="B12" s="87" t="s">
        <v>2311</v>
      </c>
      <c r="C12" s="374"/>
    </row>
    <row r="13" spans="1:3" ht="15.75" customHeight="1">
      <c r="A13" s="374"/>
      <c r="B13" s="87" t="s">
        <v>1197</v>
      </c>
      <c r="C13" s="374"/>
    </row>
    <row r="14" spans="1:3" ht="26.25" customHeight="1">
      <c r="A14" s="374"/>
      <c r="B14" s="87" t="s">
        <v>1198</v>
      </c>
      <c r="C14" s="374"/>
    </row>
    <row r="15" spans="1:3" ht="28.8">
      <c r="A15" s="384" t="s">
        <v>2349</v>
      </c>
      <c r="B15" s="91" t="s">
        <v>1199</v>
      </c>
      <c r="C15" s="373" t="s">
        <v>81</v>
      </c>
    </row>
    <row r="16" spans="1:3" ht="28.8">
      <c r="A16" s="374"/>
      <c r="B16" s="91" t="s">
        <v>2312</v>
      </c>
      <c r="C16" s="374"/>
    </row>
    <row r="17" spans="1:26" ht="15.75" customHeight="1">
      <c r="A17" s="374"/>
      <c r="B17" s="87" t="s">
        <v>1193</v>
      </c>
      <c r="C17" s="374"/>
    </row>
    <row r="18" spans="1:26" ht="15.75" customHeight="1">
      <c r="A18" s="374"/>
      <c r="B18" s="87" t="s">
        <v>2113</v>
      </c>
      <c r="C18" s="374"/>
    </row>
    <row r="19" spans="1:26" ht="15.75" customHeight="1">
      <c r="A19" s="374"/>
      <c r="B19" s="87" t="s">
        <v>2114</v>
      </c>
      <c r="C19" s="374"/>
    </row>
    <row r="20" spans="1:26" ht="31.5" customHeight="1">
      <c r="A20" s="374"/>
      <c r="B20" s="87" t="s">
        <v>2115</v>
      </c>
      <c r="C20" s="374"/>
    </row>
    <row r="21" spans="1:26" ht="15.75" customHeight="1">
      <c r="A21" s="384" t="s">
        <v>2350</v>
      </c>
      <c r="B21" s="87" t="s">
        <v>1193</v>
      </c>
      <c r="C21" s="373" t="s">
        <v>81</v>
      </c>
    </row>
    <row r="22" spans="1:26" ht="36" customHeight="1">
      <c r="A22" s="374"/>
      <c r="B22" s="87" t="s">
        <v>2314</v>
      </c>
      <c r="C22" s="374"/>
    </row>
    <row r="23" spans="1:26" ht="15.75" customHeight="1">
      <c r="A23" s="374"/>
      <c r="B23" s="87" t="s">
        <v>1200</v>
      </c>
      <c r="C23" s="374"/>
    </row>
    <row r="24" spans="1:26" ht="32.25" customHeight="1">
      <c r="A24" s="374"/>
      <c r="B24" s="87" t="s">
        <v>2324</v>
      </c>
      <c r="C24" s="374"/>
    </row>
    <row r="25" spans="1:26" s="79" customFormat="1" ht="28.8">
      <c r="A25" s="384" t="s">
        <v>2351</v>
      </c>
      <c r="B25" s="91" t="s">
        <v>1199</v>
      </c>
      <c r="C25" s="373" t="s">
        <v>81</v>
      </c>
      <c r="D25" s="49"/>
      <c r="E25" s="49"/>
      <c r="F25" s="49"/>
      <c r="G25" s="49"/>
      <c r="H25" s="49"/>
      <c r="I25" s="49"/>
      <c r="J25" s="49"/>
      <c r="K25" s="49"/>
      <c r="L25" s="49"/>
      <c r="M25" s="49"/>
      <c r="N25" s="49"/>
      <c r="O25" s="49"/>
      <c r="P25" s="49"/>
      <c r="Q25" s="49"/>
      <c r="R25" s="49"/>
      <c r="S25" s="49"/>
      <c r="T25" s="49"/>
      <c r="U25" s="49"/>
      <c r="V25" s="49"/>
      <c r="W25" s="49"/>
      <c r="X25" s="49"/>
      <c r="Y25" s="49"/>
      <c r="Z25" s="49"/>
    </row>
    <row r="26" spans="1:26" s="79" customFormat="1" ht="28.8">
      <c r="A26" s="374"/>
      <c r="B26" s="91" t="s">
        <v>2312</v>
      </c>
      <c r="C26" s="374"/>
      <c r="D26" s="49"/>
      <c r="E26" s="49"/>
      <c r="F26" s="49"/>
      <c r="G26" s="49"/>
      <c r="H26" s="49"/>
      <c r="I26" s="49"/>
      <c r="J26" s="49"/>
      <c r="K26" s="49"/>
      <c r="L26" s="49"/>
      <c r="M26" s="49"/>
      <c r="N26" s="49"/>
      <c r="O26" s="49"/>
      <c r="P26" s="49"/>
      <c r="Q26" s="49"/>
      <c r="R26" s="49"/>
      <c r="S26" s="49"/>
      <c r="T26" s="49"/>
      <c r="U26" s="49"/>
      <c r="V26" s="49"/>
      <c r="W26" s="49"/>
      <c r="X26" s="49"/>
      <c r="Y26" s="49"/>
      <c r="Z26" s="49"/>
    </row>
    <row r="27" spans="1:26" s="79" customFormat="1" ht="15.75" customHeight="1">
      <c r="A27" s="374"/>
      <c r="B27" s="92" t="s">
        <v>1202</v>
      </c>
      <c r="C27" s="374"/>
      <c r="D27" s="49"/>
      <c r="E27" s="49"/>
      <c r="F27" s="49"/>
      <c r="G27" s="49"/>
      <c r="H27" s="49"/>
      <c r="I27" s="49"/>
      <c r="J27" s="49"/>
      <c r="K27" s="49"/>
      <c r="L27" s="49"/>
      <c r="M27" s="49"/>
      <c r="N27" s="49"/>
      <c r="O27" s="49"/>
      <c r="P27" s="49"/>
      <c r="Q27" s="49"/>
      <c r="R27" s="49"/>
      <c r="S27" s="49"/>
      <c r="T27" s="49"/>
      <c r="U27" s="49"/>
      <c r="V27" s="49"/>
      <c r="W27" s="49"/>
      <c r="X27" s="49"/>
      <c r="Y27" s="49"/>
      <c r="Z27" s="49"/>
    </row>
    <row r="28" spans="1:26" s="79" customFormat="1" ht="15.75" customHeight="1">
      <c r="A28" s="374"/>
      <c r="B28" s="87" t="s">
        <v>2090</v>
      </c>
      <c r="C28" s="374"/>
      <c r="D28" s="49"/>
      <c r="E28" s="49"/>
      <c r="F28" s="49"/>
      <c r="G28" s="49"/>
      <c r="H28" s="49"/>
      <c r="I28" s="49"/>
      <c r="J28" s="49"/>
      <c r="K28" s="49"/>
      <c r="L28" s="49"/>
      <c r="M28" s="49"/>
      <c r="N28" s="49"/>
      <c r="O28" s="49"/>
      <c r="P28" s="49"/>
      <c r="Q28" s="49"/>
      <c r="R28" s="49"/>
      <c r="S28" s="49"/>
      <c r="T28" s="49"/>
      <c r="U28" s="49"/>
      <c r="V28" s="49"/>
      <c r="W28" s="49"/>
      <c r="X28" s="49"/>
      <c r="Y28" s="49"/>
      <c r="Z28" s="49"/>
    </row>
    <row r="29" spans="1:26" s="79" customFormat="1" ht="15.75" customHeight="1">
      <c r="A29" s="374"/>
      <c r="B29" s="87" t="s">
        <v>2089</v>
      </c>
      <c r="C29" s="374"/>
      <c r="D29" s="49"/>
      <c r="E29" s="49"/>
      <c r="F29" s="49"/>
      <c r="G29" s="49"/>
      <c r="H29" s="49"/>
      <c r="I29" s="49"/>
      <c r="J29" s="49"/>
      <c r="K29" s="49"/>
      <c r="L29" s="49"/>
      <c r="M29" s="49"/>
      <c r="N29" s="49"/>
      <c r="O29" s="49"/>
      <c r="P29" s="49"/>
      <c r="Q29" s="49"/>
      <c r="R29" s="49"/>
      <c r="S29" s="49"/>
      <c r="T29" s="49"/>
      <c r="U29" s="49"/>
      <c r="V29" s="49"/>
      <c r="W29" s="49"/>
      <c r="X29" s="49"/>
      <c r="Y29" s="49"/>
      <c r="Z29" s="49"/>
    </row>
    <row r="30" spans="1:26" s="79" customFormat="1" ht="29.25" customHeight="1">
      <c r="A30" s="374"/>
      <c r="B30" s="87" t="s">
        <v>2088</v>
      </c>
      <c r="C30" s="374"/>
      <c r="D30" s="49"/>
      <c r="E30" s="49"/>
      <c r="F30" s="49"/>
      <c r="G30" s="49"/>
      <c r="H30" s="49"/>
      <c r="I30" s="49"/>
      <c r="J30" s="49"/>
      <c r="K30" s="49"/>
      <c r="L30" s="49"/>
      <c r="M30" s="49"/>
      <c r="N30" s="49"/>
      <c r="O30" s="49"/>
      <c r="P30" s="49"/>
      <c r="Q30" s="49"/>
      <c r="R30" s="49"/>
      <c r="S30" s="49"/>
      <c r="T30" s="49"/>
      <c r="U30" s="49"/>
      <c r="V30" s="49"/>
      <c r="W30" s="49"/>
      <c r="X30" s="49"/>
      <c r="Y30" s="49"/>
      <c r="Z30" s="49"/>
    </row>
    <row r="31" spans="1:26" ht="28.8">
      <c r="A31" s="256" t="s">
        <v>2180</v>
      </c>
      <c r="B31" s="87" t="s">
        <v>1204</v>
      </c>
      <c r="C31" s="257" t="s">
        <v>91</v>
      </c>
    </row>
    <row r="32" spans="1:26" ht="28.8">
      <c r="A32" s="90" t="s">
        <v>2181</v>
      </c>
      <c r="B32" s="88" t="s">
        <v>2120</v>
      </c>
      <c r="C32" s="267" t="s">
        <v>719</v>
      </c>
    </row>
    <row r="33" spans="1:3" ht="33" customHeight="1">
      <c r="A33" s="268" t="s">
        <v>2354</v>
      </c>
      <c r="B33" s="87" t="s">
        <v>2353</v>
      </c>
      <c r="C33" s="267" t="s">
        <v>2119</v>
      </c>
    </row>
  </sheetData>
  <sheetProtection password="D2CD" sheet="1" objects="1" scenarios="1"/>
  <mergeCells count="10">
    <mergeCell ref="A8:A9"/>
    <mergeCell ref="C8:C9"/>
    <mergeCell ref="C10:C14"/>
    <mergeCell ref="C21:C24"/>
    <mergeCell ref="C15:C20"/>
    <mergeCell ref="C25:C30"/>
    <mergeCell ref="A15:A20"/>
    <mergeCell ref="A10:A14"/>
    <mergeCell ref="A21:A24"/>
    <mergeCell ref="A25:A3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heetViews>
  <sheetFormatPr defaultColWidth="14.44140625" defaultRowHeight="15.75" customHeight="1"/>
  <sheetData>
    <row r="1" spans="1:21" ht="15.75" customHeight="1">
      <c r="A1" s="26" t="s">
        <v>1685</v>
      </c>
      <c r="B1" s="27" t="s">
        <v>1686</v>
      </c>
      <c r="C1" s="27" t="s">
        <v>1687</v>
      </c>
    </row>
    <row r="2" spans="1:21" ht="115.2">
      <c r="A2" s="3" t="s">
        <v>1219</v>
      </c>
      <c r="B2" s="1" t="s">
        <v>754</v>
      </c>
      <c r="C2" s="1" t="s">
        <v>1688</v>
      </c>
      <c r="D2" s="3" t="s">
        <v>1689</v>
      </c>
      <c r="E2" s="1" t="s">
        <v>1690</v>
      </c>
      <c r="F2" s="1" t="s">
        <v>1691</v>
      </c>
      <c r="G2" s="1" t="s">
        <v>1692</v>
      </c>
      <c r="H2" s="28" t="s">
        <v>1693</v>
      </c>
      <c r="I2" s="1" t="s">
        <v>1694</v>
      </c>
      <c r="J2" s="1" t="s">
        <v>1695</v>
      </c>
      <c r="K2" s="29" t="s">
        <v>1696</v>
      </c>
      <c r="L2" s="1" t="s">
        <v>1697</v>
      </c>
      <c r="M2" s="1" t="s">
        <v>1698</v>
      </c>
      <c r="N2" s="1" t="s">
        <v>1699</v>
      </c>
      <c r="O2" s="1" t="s">
        <v>1700</v>
      </c>
      <c r="P2" s="3" t="s">
        <v>1701</v>
      </c>
      <c r="Q2" s="1" t="s">
        <v>1702</v>
      </c>
      <c r="R2" s="3" t="s">
        <v>152</v>
      </c>
      <c r="S2" s="3" t="s">
        <v>1703</v>
      </c>
      <c r="T2" s="3" t="s">
        <v>1704</v>
      </c>
      <c r="U2" s="3" t="s">
        <v>1705</v>
      </c>
    </row>
    <row r="3" spans="1:21" ht="15.75" customHeight="1">
      <c r="A3" s="6" t="s">
        <v>388</v>
      </c>
      <c r="B3" s="6" t="s">
        <v>93</v>
      </c>
      <c r="C3" s="6" t="s">
        <v>94</v>
      </c>
      <c r="D3" s="6" t="s">
        <v>78</v>
      </c>
      <c r="E3" s="6" t="s">
        <v>30</v>
      </c>
      <c r="F3" s="6" t="s">
        <v>41</v>
      </c>
      <c r="G3" s="6" t="s">
        <v>41</v>
      </c>
      <c r="H3" s="6" t="s">
        <v>1706</v>
      </c>
      <c r="I3" s="6" t="s">
        <v>44</v>
      </c>
      <c r="J3" s="6" t="s">
        <v>30</v>
      </c>
      <c r="K3" s="30">
        <v>0.05</v>
      </c>
      <c r="L3" s="6" t="s">
        <v>34</v>
      </c>
      <c r="M3" s="6" t="s">
        <v>1707</v>
      </c>
      <c r="N3" s="6">
        <v>3.3</v>
      </c>
      <c r="O3" s="6" t="s">
        <v>41</v>
      </c>
      <c r="P3" s="6" t="s">
        <v>41</v>
      </c>
      <c r="Q3" s="6" t="s">
        <v>1708</v>
      </c>
      <c r="R3" s="6" t="s">
        <v>1709</v>
      </c>
    </row>
    <row r="4" spans="1:21" ht="15.75" customHeight="1">
      <c r="A4" s="6" t="s">
        <v>388</v>
      </c>
      <c r="B4" s="6" t="s">
        <v>93</v>
      </c>
      <c r="C4" s="6" t="s">
        <v>94</v>
      </c>
      <c r="D4" s="6" t="s">
        <v>78</v>
      </c>
      <c r="E4" s="6" t="s">
        <v>30</v>
      </c>
      <c r="F4" s="6" t="s">
        <v>41</v>
      </c>
      <c r="G4" s="6" t="s">
        <v>41</v>
      </c>
      <c r="H4" s="6" t="s">
        <v>1706</v>
      </c>
      <c r="I4" s="6" t="s">
        <v>44</v>
      </c>
      <c r="J4" s="6" t="s">
        <v>30</v>
      </c>
      <c r="K4" s="30">
        <v>7.0000000000000007E-2</v>
      </c>
      <c r="L4" s="6" t="s">
        <v>34</v>
      </c>
      <c r="M4" s="6" t="s">
        <v>1710</v>
      </c>
      <c r="N4" s="6">
        <v>3</v>
      </c>
      <c r="O4" s="6" t="s">
        <v>41</v>
      </c>
      <c r="P4" s="6" t="s">
        <v>41</v>
      </c>
      <c r="Q4" s="6" t="s">
        <v>1708</v>
      </c>
      <c r="R4" s="6" t="s">
        <v>1709</v>
      </c>
    </row>
    <row r="5" spans="1:21" ht="15.75" customHeight="1">
      <c r="A5" s="6" t="s">
        <v>388</v>
      </c>
      <c r="B5" s="6" t="s">
        <v>191</v>
      </c>
      <c r="C5" s="6" t="s">
        <v>192</v>
      </c>
      <c r="D5" s="6" t="s">
        <v>78</v>
      </c>
      <c r="E5" s="6" t="s">
        <v>30</v>
      </c>
      <c r="F5" s="6" t="s">
        <v>41</v>
      </c>
      <c r="G5" s="6" t="s">
        <v>41</v>
      </c>
      <c r="H5" s="6" t="s">
        <v>1706</v>
      </c>
      <c r="I5" s="6" t="s">
        <v>44</v>
      </c>
      <c r="J5" s="6" t="s">
        <v>30</v>
      </c>
      <c r="K5" s="30">
        <v>1.4E-2</v>
      </c>
      <c r="L5" s="6" t="s">
        <v>34</v>
      </c>
      <c r="M5" s="6" t="s">
        <v>1711</v>
      </c>
      <c r="N5" s="6">
        <v>14</v>
      </c>
      <c r="O5" s="6" t="s">
        <v>41</v>
      </c>
      <c r="P5" s="6" t="s">
        <v>41</v>
      </c>
      <c r="Q5" s="6" t="s">
        <v>1708</v>
      </c>
      <c r="R5" s="6" t="s">
        <v>1709</v>
      </c>
    </row>
    <row r="6" spans="1:21" ht="15.75" customHeight="1">
      <c r="A6" s="6" t="s">
        <v>388</v>
      </c>
      <c r="B6" s="6" t="s">
        <v>191</v>
      </c>
      <c r="C6" s="6" t="s">
        <v>1712</v>
      </c>
      <c r="D6" s="6" t="s">
        <v>78</v>
      </c>
      <c r="E6" s="6" t="s">
        <v>30</v>
      </c>
      <c r="F6" s="6" t="s">
        <v>41</v>
      </c>
      <c r="G6" s="6" t="s">
        <v>41</v>
      </c>
      <c r="H6" s="6" t="s">
        <v>1706</v>
      </c>
      <c r="I6" s="6" t="s">
        <v>44</v>
      </c>
      <c r="J6" s="6" t="s">
        <v>30</v>
      </c>
      <c r="K6" s="30">
        <v>0.08</v>
      </c>
      <c r="L6" s="6" t="s">
        <v>34</v>
      </c>
      <c r="M6" s="6" t="s">
        <v>1712</v>
      </c>
      <c r="N6" s="6">
        <v>1.3</v>
      </c>
      <c r="O6" s="6" t="s">
        <v>41</v>
      </c>
      <c r="P6" s="6" t="s">
        <v>41</v>
      </c>
      <c r="Q6" s="6" t="s">
        <v>1708</v>
      </c>
      <c r="R6" s="6" t="s">
        <v>1709</v>
      </c>
    </row>
    <row r="7" spans="1:21" ht="15.75" customHeight="1">
      <c r="A7" s="6" t="s">
        <v>388</v>
      </c>
      <c r="B7" s="6" t="s">
        <v>191</v>
      </c>
      <c r="C7" s="6" t="s">
        <v>195</v>
      </c>
      <c r="D7" s="6" t="s">
        <v>78</v>
      </c>
      <c r="E7" s="6" t="s">
        <v>30</v>
      </c>
      <c r="F7" s="6" t="s">
        <v>41</v>
      </c>
      <c r="G7" s="6" t="s">
        <v>41</v>
      </c>
      <c r="H7" s="6" t="s">
        <v>1706</v>
      </c>
      <c r="I7" s="6" t="s">
        <v>44</v>
      </c>
      <c r="J7" s="6" t="s">
        <v>30</v>
      </c>
      <c r="K7" s="30">
        <v>1.4999999999999999E-2</v>
      </c>
      <c r="L7" s="6" t="s">
        <v>34</v>
      </c>
      <c r="M7" s="6" t="s">
        <v>1711</v>
      </c>
      <c r="N7" s="6">
        <v>13</v>
      </c>
      <c r="O7" s="6" t="s">
        <v>41</v>
      </c>
      <c r="P7" s="6" t="s">
        <v>41</v>
      </c>
      <c r="Q7" s="6" t="s">
        <v>1708</v>
      </c>
      <c r="R7" s="6" t="s">
        <v>1709</v>
      </c>
    </row>
    <row r="8" spans="1:21" ht="15.75" customHeight="1">
      <c r="A8" s="6" t="s">
        <v>1713</v>
      </c>
      <c r="B8" s="6" t="s">
        <v>93</v>
      </c>
      <c r="C8" s="6" t="s">
        <v>94</v>
      </c>
      <c r="D8" s="6" t="s">
        <v>78</v>
      </c>
      <c r="E8" s="6" t="s">
        <v>30</v>
      </c>
      <c r="F8" s="6" t="s">
        <v>41</v>
      </c>
      <c r="G8" s="6" t="s">
        <v>41</v>
      </c>
      <c r="H8" s="6" t="s">
        <v>1706</v>
      </c>
      <c r="I8" s="6" t="s">
        <v>44</v>
      </c>
      <c r="J8" s="6" t="s">
        <v>30</v>
      </c>
      <c r="K8" s="30">
        <v>0.05</v>
      </c>
      <c r="L8" s="6" t="s">
        <v>34</v>
      </c>
      <c r="M8" s="6" t="s">
        <v>1707</v>
      </c>
      <c r="N8" s="6">
        <v>2</v>
      </c>
      <c r="O8" s="6" t="s">
        <v>41</v>
      </c>
      <c r="P8" s="6" t="s">
        <v>41</v>
      </c>
      <c r="Q8" s="6" t="s">
        <v>1708</v>
      </c>
      <c r="R8" s="6" t="s">
        <v>1709</v>
      </c>
    </row>
    <row r="9" spans="1:21" ht="15.75" customHeight="1">
      <c r="A9" s="6" t="s">
        <v>1713</v>
      </c>
      <c r="B9" s="6" t="s">
        <v>93</v>
      </c>
      <c r="C9" s="6" t="s">
        <v>140</v>
      </c>
      <c r="D9" s="6" t="s">
        <v>78</v>
      </c>
      <c r="E9" s="6" t="s">
        <v>30</v>
      </c>
      <c r="F9" s="6" t="s">
        <v>41</v>
      </c>
      <c r="G9" s="6" t="s">
        <v>41</v>
      </c>
      <c r="H9" s="6" t="s">
        <v>1706</v>
      </c>
      <c r="I9" s="6" t="s">
        <v>44</v>
      </c>
      <c r="J9" s="6" t="s">
        <v>30</v>
      </c>
      <c r="K9" s="30">
        <v>0.01</v>
      </c>
      <c r="L9" s="6" t="s">
        <v>34</v>
      </c>
      <c r="M9" s="6" t="s">
        <v>1714</v>
      </c>
      <c r="N9" s="6">
        <v>11.4</v>
      </c>
      <c r="O9" s="6" t="s">
        <v>41</v>
      </c>
      <c r="P9" s="6" t="s">
        <v>41</v>
      </c>
      <c r="Q9" s="6" t="s">
        <v>1708</v>
      </c>
      <c r="R9" s="6" t="s">
        <v>1709</v>
      </c>
    </row>
    <row r="10" spans="1:21" ht="15.75" customHeight="1">
      <c r="A10" s="6" t="s">
        <v>1713</v>
      </c>
      <c r="B10" s="6" t="s">
        <v>191</v>
      </c>
      <c r="C10" s="6" t="s">
        <v>192</v>
      </c>
      <c r="D10" s="6" t="s">
        <v>78</v>
      </c>
      <c r="E10" s="6" t="s">
        <v>30</v>
      </c>
      <c r="F10" s="6" t="s">
        <v>41</v>
      </c>
      <c r="G10" s="6" t="s">
        <v>41</v>
      </c>
      <c r="H10" s="6" t="s">
        <v>1706</v>
      </c>
      <c r="I10" s="6" t="s">
        <v>44</v>
      </c>
      <c r="J10" s="6" t="s">
        <v>30</v>
      </c>
      <c r="K10" s="30">
        <v>0.17</v>
      </c>
      <c r="L10" s="6" t="s">
        <v>34</v>
      </c>
      <c r="M10" s="6" t="s">
        <v>1711</v>
      </c>
      <c r="N10" s="6">
        <v>1.8</v>
      </c>
      <c r="O10" s="6" t="s">
        <v>41</v>
      </c>
      <c r="P10" s="6" t="s">
        <v>41</v>
      </c>
      <c r="Q10" s="6" t="s">
        <v>1708</v>
      </c>
      <c r="R10" s="6" t="s">
        <v>1709</v>
      </c>
    </row>
    <row r="11" spans="1:21" ht="15.75" customHeight="1">
      <c r="A11" s="6" t="s">
        <v>1713</v>
      </c>
      <c r="B11" s="6" t="s">
        <v>191</v>
      </c>
      <c r="C11" s="6" t="s">
        <v>1712</v>
      </c>
      <c r="D11" s="6" t="s">
        <v>78</v>
      </c>
      <c r="E11" s="6" t="s">
        <v>30</v>
      </c>
      <c r="F11" s="6" t="s">
        <v>41</v>
      </c>
      <c r="G11" s="6" t="s">
        <v>41</v>
      </c>
      <c r="H11" s="6" t="s">
        <v>1706</v>
      </c>
      <c r="I11" s="6" t="s">
        <v>44</v>
      </c>
      <c r="J11" s="6" t="s">
        <v>30</v>
      </c>
      <c r="K11" s="30">
        <v>0.77</v>
      </c>
      <c r="L11" s="6" t="s">
        <v>34</v>
      </c>
      <c r="M11" s="6" t="s">
        <v>1712</v>
      </c>
      <c r="N11" s="6">
        <v>0.13</v>
      </c>
      <c r="O11" s="6" t="s">
        <v>41</v>
      </c>
      <c r="P11" s="6" t="s">
        <v>41</v>
      </c>
      <c r="Q11" s="6" t="s">
        <v>1708</v>
      </c>
      <c r="R11" s="6" t="s">
        <v>1709</v>
      </c>
    </row>
    <row r="12" spans="1:21" ht="15.75" customHeight="1">
      <c r="A12" s="6" t="s">
        <v>1713</v>
      </c>
      <c r="B12" s="6" t="s">
        <v>191</v>
      </c>
      <c r="C12" s="6" t="s">
        <v>195</v>
      </c>
      <c r="D12" s="6" t="s">
        <v>78</v>
      </c>
      <c r="E12" s="6" t="s">
        <v>30</v>
      </c>
      <c r="F12" s="6" t="s">
        <v>41</v>
      </c>
      <c r="G12" s="6" t="s">
        <v>41</v>
      </c>
      <c r="H12" s="6" t="s">
        <v>1706</v>
      </c>
      <c r="I12" s="6" t="s">
        <v>44</v>
      </c>
      <c r="J12" s="6" t="s">
        <v>30</v>
      </c>
      <c r="K12" s="30">
        <v>0.1</v>
      </c>
      <c r="L12" s="6" t="s">
        <v>34</v>
      </c>
      <c r="M12" s="6" t="s">
        <v>1711</v>
      </c>
      <c r="N12" s="6">
        <v>3</v>
      </c>
      <c r="O12" s="6" t="s">
        <v>41</v>
      </c>
      <c r="P12" s="6" t="s">
        <v>41</v>
      </c>
      <c r="Q12" s="6" t="s">
        <v>1708</v>
      </c>
      <c r="R12" s="6" t="s">
        <v>1709</v>
      </c>
    </row>
    <row r="13" spans="1:21" ht="15.75" customHeight="1">
      <c r="A13" s="6" t="s">
        <v>1715</v>
      </c>
      <c r="B13" s="6" t="s">
        <v>93</v>
      </c>
      <c r="C13" s="6" t="s">
        <v>94</v>
      </c>
      <c r="D13" s="6" t="s">
        <v>78</v>
      </c>
      <c r="E13" s="6" t="s">
        <v>30</v>
      </c>
      <c r="F13" s="6" t="s">
        <v>41</v>
      </c>
      <c r="G13" s="6" t="s">
        <v>41</v>
      </c>
      <c r="H13" s="6" t="s">
        <v>1706</v>
      </c>
      <c r="I13" s="6" t="s">
        <v>44</v>
      </c>
      <c r="J13" s="6" t="s">
        <v>30</v>
      </c>
      <c r="K13" s="30">
        <v>0.01</v>
      </c>
      <c r="L13" s="6" t="s">
        <v>34</v>
      </c>
      <c r="M13" s="6" t="s">
        <v>1707</v>
      </c>
      <c r="N13" s="6">
        <v>7.5</v>
      </c>
      <c r="O13" s="6" t="s">
        <v>41</v>
      </c>
      <c r="P13" s="6" t="s">
        <v>41</v>
      </c>
      <c r="Q13" s="6" t="s">
        <v>1708</v>
      </c>
      <c r="R13" s="6" t="s">
        <v>1709</v>
      </c>
    </row>
    <row r="14" spans="1:21" ht="15.75" customHeight="1">
      <c r="A14" s="6" t="s">
        <v>1715</v>
      </c>
      <c r="B14" s="6" t="s">
        <v>93</v>
      </c>
      <c r="C14" s="6" t="s">
        <v>94</v>
      </c>
      <c r="D14" s="6" t="s">
        <v>78</v>
      </c>
      <c r="E14" s="6" t="s">
        <v>30</v>
      </c>
      <c r="F14" s="6" t="s">
        <v>41</v>
      </c>
      <c r="G14" s="6" t="s">
        <v>41</v>
      </c>
      <c r="H14" s="6" t="s">
        <v>1706</v>
      </c>
      <c r="I14" s="6" t="s">
        <v>44</v>
      </c>
      <c r="J14" s="6" t="s">
        <v>30</v>
      </c>
      <c r="K14" s="30">
        <v>0.1</v>
      </c>
      <c r="L14" s="6" t="s">
        <v>34</v>
      </c>
      <c r="M14" s="6" t="s">
        <v>1710</v>
      </c>
      <c r="N14" s="6">
        <v>2.9</v>
      </c>
      <c r="O14" s="6" t="s">
        <v>41</v>
      </c>
      <c r="P14" s="6" t="s">
        <v>41</v>
      </c>
      <c r="Q14" s="6" t="s">
        <v>1708</v>
      </c>
      <c r="R14" s="6" t="s">
        <v>1709</v>
      </c>
    </row>
    <row r="15" spans="1:21" ht="15.75" customHeight="1">
      <c r="A15" s="6" t="s">
        <v>1715</v>
      </c>
      <c r="B15" s="6" t="s">
        <v>93</v>
      </c>
      <c r="C15" s="6" t="s">
        <v>140</v>
      </c>
      <c r="D15" s="6" t="s">
        <v>78</v>
      </c>
      <c r="E15" s="6" t="s">
        <v>30</v>
      </c>
      <c r="F15" s="6" t="s">
        <v>41</v>
      </c>
      <c r="G15" s="6" t="s">
        <v>41</v>
      </c>
      <c r="H15" s="6" t="s">
        <v>1706</v>
      </c>
      <c r="I15" s="6" t="s">
        <v>44</v>
      </c>
      <c r="J15" s="6" t="s">
        <v>30</v>
      </c>
      <c r="K15" s="30">
        <v>0.01</v>
      </c>
      <c r="L15" s="6" t="s">
        <v>34</v>
      </c>
      <c r="M15" s="6" t="s">
        <v>1714</v>
      </c>
      <c r="N15" s="6">
        <v>9.8000000000000007</v>
      </c>
      <c r="O15" s="6" t="s">
        <v>41</v>
      </c>
      <c r="P15" s="6" t="s">
        <v>41</v>
      </c>
      <c r="Q15" s="6" t="s">
        <v>1708</v>
      </c>
      <c r="R15" s="6" t="s">
        <v>1709</v>
      </c>
    </row>
    <row r="16" spans="1:21" ht="15.75" customHeight="1">
      <c r="A16" s="6" t="s">
        <v>1716</v>
      </c>
      <c r="B16" s="6" t="s">
        <v>93</v>
      </c>
      <c r="C16" s="6" t="s">
        <v>94</v>
      </c>
      <c r="D16" s="6" t="s">
        <v>78</v>
      </c>
      <c r="E16" s="6" t="s">
        <v>30</v>
      </c>
      <c r="F16" s="6" t="s">
        <v>41</v>
      </c>
      <c r="G16" s="6" t="s">
        <v>41</v>
      </c>
      <c r="H16" s="6" t="s">
        <v>1706</v>
      </c>
      <c r="I16" s="6" t="s">
        <v>44</v>
      </c>
      <c r="J16" s="6" t="s">
        <v>30</v>
      </c>
      <c r="K16" s="30">
        <v>0.7</v>
      </c>
      <c r="L16" s="6" t="s">
        <v>34</v>
      </c>
      <c r="M16" s="6" t="s">
        <v>1707</v>
      </c>
      <c r="N16" s="6">
        <v>1.8</v>
      </c>
      <c r="O16" s="6" t="s">
        <v>41</v>
      </c>
      <c r="P16" s="6" t="s">
        <v>41</v>
      </c>
      <c r="Q16" s="6" t="s">
        <v>1708</v>
      </c>
      <c r="R16" s="6" t="s">
        <v>1709</v>
      </c>
    </row>
    <row r="17" spans="1:18" ht="15.75" customHeight="1">
      <c r="A17" s="6" t="s">
        <v>445</v>
      </c>
      <c r="B17" s="6" t="s">
        <v>93</v>
      </c>
      <c r="C17" s="6" t="s">
        <v>94</v>
      </c>
      <c r="D17" s="6" t="s">
        <v>78</v>
      </c>
      <c r="E17" s="6" t="s">
        <v>30</v>
      </c>
      <c r="F17" s="6" t="s">
        <v>41</v>
      </c>
      <c r="G17" s="6" t="s">
        <v>41</v>
      </c>
      <c r="H17" s="6" t="s">
        <v>1706</v>
      </c>
      <c r="I17" s="6" t="s">
        <v>44</v>
      </c>
      <c r="J17" s="6" t="s">
        <v>30</v>
      </c>
      <c r="K17" s="30">
        <v>0.03</v>
      </c>
      <c r="L17" s="6" t="s">
        <v>34</v>
      </c>
      <c r="M17" s="6" t="s">
        <v>1707</v>
      </c>
      <c r="N17" s="6">
        <v>5.9</v>
      </c>
      <c r="O17" s="6" t="s">
        <v>41</v>
      </c>
      <c r="P17" s="6" t="s">
        <v>41</v>
      </c>
      <c r="Q17" s="6" t="s">
        <v>1708</v>
      </c>
      <c r="R17" s="6" t="s">
        <v>1709</v>
      </c>
    </row>
    <row r="18" spans="1:18" ht="15.75" customHeight="1">
      <c r="A18" s="6" t="s">
        <v>445</v>
      </c>
      <c r="B18" s="6" t="s">
        <v>93</v>
      </c>
      <c r="C18" s="6" t="s">
        <v>94</v>
      </c>
      <c r="D18" s="6" t="s">
        <v>78</v>
      </c>
      <c r="E18" s="6" t="s">
        <v>30</v>
      </c>
      <c r="F18" s="6" t="s">
        <v>41</v>
      </c>
      <c r="G18" s="6" t="s">
        <v>41</v>
      </c>
      <c r="H18" s="6" t="s">
        <v>1706</v>
      </c>
      <c r="I18" s="6" t="s">
        <v>44</v>
      </c>
      <c r="J18" s="6" t="s">
        <v>30</v>
      </c>
      <c r="K18" s="30">
        <v>0.15</v>
      </c>
      <c r="L18" s="6" t="s">
        <v>34</v>
      </c>
      <c r="M18" s="6" t="s">
        <v>1710</v>
      </c>
      <c r="N18" s="6">
        <v>1.3</v>
      </c>
      <c r="O18" s="6" t="s">
        <v>41</v>
      </c>
      <c r="P18" s="6" t="s">
        <v>41</v>
      </c>
      <c r="Q18" s="6" t="s">
        <v>1708</v>
      </c>
      <c r="R18" s="6" t="s">
        <v>1709</v>
      </c>
    </row>
    <row r="19" spans="1:18" ht="15.75" customHeight="1">
      <c r="A19" s="6" t="s">
        <v>445</v>
      </c>
      <c r="B19" s="6" t="s">
        <v>1133</v>
      </c>
      <c r="C19" s="6" t="s">
        <v>275</v>
      </c>
      <c r="D19" s="6" t="s">
        <v>78</v>
      </c>
      <c r="E19" s="6" t="s">
        <v>30</v>
      </c>
      <c r="F19" s="6" t="s">
        <v>41</v>
      </c>
      <c r="G19" s="6" t="s">
        <v>41</v>
      </c>
      <c r="H19" s="6" t="s">
        <v>1706</v>
      </c>
      <c r="I19" s="6" t="s">
        <v>44</v>
      </c>
      <c r="J19" s="6" t="s">
        <v>30</v>
      </c>
      <c r="K19" s="30">
        <v>0.17</v>
      </c>
      <c r="L19" s="6" t="s">
        <v>34</v>
      </c>
      <c r="M19" s="6" t="s">
        <v>1714</v>
      </c>
      <c r="N19" s="6">
        <v>1.2</v>
      </c>
      <c r="O19" s="6" t="s">
        <v>41</v>
      </c>
      <c r="P19" s="6" t="s">
        <v>41</v>
      </c>
      <c r="Q19" s="6" t="s">
        <v>1708</v>
      </c>
      <c r="R19" s="6" t="s">
        <v>1709</v>
      </c>
    </row>
    <row r="20" spans="1:18" ht="15.75" customHeight="1">
      <c r="A20" s="6" t="s">
        <v>1718</v>
      </c>
      <c r="B20" s="6" t="s">
        <v>93</v>
      </c>
      <c r="C20" s="6" t="s">
        <v>94</v>
      </c>
      <c r="D20" s="6" t="s">
        <v>78</v>
      </c>
      <c r="E20" s="6" t="s">
        <v>30</v>
      </c>
      <c r="F20" s="6" t="s">
        <v>41</v>
      </c>
      <c r="G20" s="6" t="s">
        <v>41</v>
      </c>
      <c r="H20" s="6" t="s">
        <v>1706</v>
      </c>
      <c r="I20" s="6" t="s">
        <v>44</v>
      </c>
      <c r="J20" s="6" t="s">
        <v>30</v>
      </c>
      <c r="K20" s="30">
        <v>7.0000000000000007E-2</v>
      </c>
      <c r="L20" s="6" t="s">
        <v>34</v>
      </c>
      <c r="M20" s="6" t="s">
        <v>1707</v>
      </c>
      <c r="N20" s="6">
        <v>7.3</v>
      </c>
      <c r="O20" s="6" t="s">
        <v>41</v>
      </c>
      <c r="P20" s="6" t="s">
        <v>41</v>
      </c>
      <c r="Q20" s="6" t="s">
        <v>1708</v>
      </c>
      <c r="R20" s="6" t="s">
        <v>1709</v>
      </c>
    </row>
    <row r="21" spans="1:18" ht="15.75" customHeight="1">
      <c r="A21" s="6" t="s">
        <v>1718</v>
      </c>
      <c r="B21" s="6" t="s">
        <v>93</v>
      </c>
      <c r="C21" s="6" t="s">
        <v>94</v>
      </c>
      <c r="D21" s="6" t="s">
        <v>78</v>
      </c>
      <c r="E21" s="6" t="s">
        <v>30</v>
      </c>
      <c r="F21" s="6" t="s">
        <v>41</v>
      </c>
      <c r="G21" s="6" t="s">
        <v>41</v>
      </c>
      <c r="H21" s="6" t="s">
        <v>1706</v>
      </c>
      <c r="I21" s="6" t="s">
        <v>44</v>
      </c>
      <c r="J21" s="6" t="s">
        <v>30</v>
      </c>
      <c r="K21" s="30">
        <v>0.12</v>
      </c>
      <c r="L21" s="6" t="s">
        <v>34</v>
      </c>
      <c r="M21" s="6" t="s">
        <v>1710</v>
      </c>
      <c r="N21" s="6">
        <v>8.4</v>
      </c>
      <c r="O21" s="6" t="s">
        <v>41</v>
      </c>
      <c r="P21" s="6" t="s">
        <v>41</v>
      </c>
      <c r="Q21" s="6" t="s">
        <v>1708</v>
      </c>
      <c r="R21" s="6" t="s">
        <v>1709</v>
      </c>
    </row>
    <row r="22" spans="1:18" ht="15.75" customHeight="1">
      <c r="A22" s="6" t="s">
        <v>1718</v>
      </c>
      <c r="B22" s="6" t="s">
        <v>93</v>
      </c>
      <c r="C22" s="6" t="s">
        <v>140</v>
      </c>
      <c r="D22" s="6" t="s">
        <v>78</v>
      </c>
      <c r="E22" s="6" t="s">
        <v>30</v>
      </c>
      <c r="F22" s="6" t="s">
        <v>41</v>
      </c>
      <c r="G22" s="6" t="s">
        <v>41</v>
      </c>
      <c r="H22" s="6" t="s">
        <v>1706</v>
      </c>
      <c r="I22" s="6" t="s">
        <v>44</v>
      </c>
      <c r="J22" s="6" t="s">
        <v>30</v>
      </c>
      <c r="K22" s="30">
        <v>0.2</v>
      </c>
      <c r="L22" s="6" t="s">
        <v>34</v>
      </c>
      <c r="M22" s="6" t="s">
        <v>1714</v>
      </c>
      <c r="N22" s="6">
        <v>4.8</v>
      </c>
      <c r="O22" s="6" t="s">
        <v>41</v>
      </c>
      <c r="P22" s="6" t="s">
        <v>41</v>
      </c>
      <c r="Q22" s="6" t="s">
        <v>1708</v>
      </c>
      <c r="R22" s="6" t="s">
        <v>1709</v>
      </c>
    </row>
    <row r="23" spans="1:18" ht="15.75" customHeight="1">
      <c r="A23" s="6" t="s">
        <v>981</v>
      </c>
      <c r="B23" s="6" t="s">
        <v>93</v>
      </c>
      <c r="C23" s="6" t="s">
        <v>94</v>
      </c>
      <c r="D23" s="6" t="s">
        <v>78</v>
      </c>
      <c r="E23" s="6" t="s">
        <v>30</v>
      </c>
      <c r="F23" s="6" t="s">
        <v>41</v>
      </c>
      <c r="G23" s="6" t="s">
        <v>41</v>
      </c>
      <c r="H23" s="6" t="s">
        <v>1706</v>
      </c>
      <c r="I23" s="6" t="s">
        <v>44</v>
      </c>
      <c r="J23" s="6" t="s">
        <v>30</v>
      </c>
      <c r="K23" s="30">
        <v>0.33</v>
      </c>
      <c r="L23" s="6" t="s">
        <v>34</v>
      </c>
      <c r="M23" s="6" t="s">
        <v>1707</v>
      </c>
      <c r="N23" s="6">
        <v>0.5</v>
      </c>
      <c r="O23" s="6" t="s">
        <v>41</v>
      </c>
      <c r="P23" s="6" t="s">
        <v>41</v>
      </c>
      <c r="Q23" s="6" t="s">
        <v>1708</v>
      </c>
      <c r="R23" s="6" t="s">
        <v>1709</v>
      </c>
    </row>
    <row r="24" spans="1:18" ht="15.75" customHeight="1">
      <c r="A24" s="6" t="s">
        <v>1720</v>
      </c>
      <c r="B24" s="6" t="s">
        <v>93</v>
      </c>
      <c r="C24" s="6" t="s">
        <v>140</v>
      </c>
      <c r="D24" s="6" t="s">
        <v>78</v>
      </c>
      <c r="E24" s="6" t="s">
        <v>30</v>
      </c>
      <c r="F24" s="6" t="s">
        <v>41</v>
      </c>
      <c r="G24" s="6" t="s">
        <v>41</v>
      </c>
      <c r="H24" s="6" t="s">
        <v>1706</v>
      </c>
      <c r="I24" s="6" t="s">
        <v>44</v>
      </c>
      <c r="J24" s="6" t="s">
        <v>30</v>
      </c>
      <c r="K24" s="30">
        <v>0.05</v>
      </c>
      <c r="L24" s="6" t="s">
        <v>34</v>
      </c>
      <c r="M24" s="6" t="s">
        <v>1714</v>
      </c>
      <c r="N24" s="6">
        <v>4</v>
      </c>
      <c r="O24" s="6" t="s">
        <v>41</v>
      </c>
      <c r="P24" s="6" t="s">
        <v>41</v>
      </c>
      <c r="Q24" s="6" t="s">
        <v>1708</v>
      </c>
      <c r="R24" s="6" t="s">
        <v>1709</v>
      </c>
    </row>
    <row r="25" spans="1:18" ht="15.75" customHeight="1">
      <c r="A25" s="6" t="s">
        <v>453</v>
      </c>
      <c r="B25" s="6" t="s">
        <v>93</v>
      </c>
      <c r="C25" s="6" t="s">
        <v>94</v>
      </c>
      <c r="D25" s="6" t="s">
        <v>78</v>
      </c>
      <c r="E25" s="6" t="s">
        <v>30</v>
      </c>
      <c r="F25" s="6" t="s">
        <v>41</v>
      </c>
      <c r="G25" s="6" t="s">
        <v>41</v>
      </c>
      <c r="H25" s="6" t="s">
        <v>1706</v>
      </c>
      <c r="I25" s="6" t="s">
        <v>44</v>
      </c>
      <c r="J25" s="6" t="s">
        <v>30</v>
      </c>
      <c r="K25" s="30">
        <v>0.03</v>
      </c>
      <c r="L25" s="6" t="s">
        <v>34</v>
      </c>
      <c r="M25" s="6" t="s">
        <v>1707</v>
      </c>
      <c r="N25" s="6">
        <v>5.7</v>
      </c>
      <c r="O25" s="6" t="s">
        <v>41</v>
      </c>
      <c r="P25" s="6" t="s">
        <v>41</v>
      </c>
      <c r="Q25" s="6" t="s">
        <v>1708</v>
      </c>
      <c r="R25" s="6" t="s">
        <v>1709</v>
      </c>
    </row>
    <row r="26" spans="1:18" ht="15.75" customHeight="1">
      <c r="A26" s="6" t="s">
        <v>1721</v>
      </c>
      <c r="B26" s="6" t="s">
        <v>93</v>
      </c>
      <c r="C26" s="6" t="s">
        <v>94</v>
      </c>
      <c r="D26" s="6" t="s">
        <v>78</v>
      </c>
      <c r="E26" s="6" t="s">
        <v>30</v>
      </c>
      <c r="F26" s="6" t="s">
        <v>41</v>
      </c>
      <c r="G26" s="6" t="s">
        <v>41</v>
      </c>
      <c r="H26" s="6" t="s">
        <v>1706</v>
      </c>
      <c r="I26" s="6" t="s">
        <v>44</v>
      </c>
      <c r="J26" s="6" t="s">
        <v>30</v>
      </c>
      <c r="K26" s="30">
        <v>0.22</v>
      </c>
      <c r="L26" s="6" t="s">
        <v>34</v>
      </c>
      <c r="M26" s="6" t="s">
        <v>1707</v>
      </c>
      <c r="N26" s="6">
        <v>0.9</v>
      </c>
      <c r="O26" s="6" t="s">
        <v>41</v>
      </c>
      <c r="P26" s="6" t="s">
        <v>41</v>
      </c>
      <c r="Q26" s="6" t="s">
        <v>1708</v>
      </c>
      <c r="R26" s="6" t="s">
        <v>1709</v>
      </c>
    </row>
    <row r="27" spans="1:18" ht="15.75" customHeight="1">
      <c r="A27" s="6" t="s">
        <v>1721</v>
      </c>
      <c r="B27" s="6" t="s">
        <v>1133</v>
      </c>
      <c r="C27" s="6" t="s">
        <v>275</v>
      </c>
      <c r="D27" s="6" t="s">
        <v>78</v>
      </c>
      <c r="E27" s="6" t="s">
        <v>30</v>
      </c>
      <c r="F27" s="6" t="s">
        <v>41</v>
      </c>
      <c r="G27" s="6" t="s">
        <v>41</v>
      </c>
      <c r="H27" s="6" t="s">
        <v>1706</v>
      </c>
      <c r="I27" s="6" t="s">
        <v>44</v>
      </c>
      <c r="J27" s="6" t="s">
        <v>30</v>
      </c>
      <c r="K27" s="30">
        <v>1.5</v>
      </c>
      <c r="L27" s="6" t="s">
        <v>34</v>
      </c>
      <c r="M27" s="6" t="s">
        <v>1714</v>
      </c>
      <c r="N27" s="6">
        <v>0.13</v>
      </c>
      <c r="O27" s="6" t="s">
        <v>41</v>
      </c>
      <c r="P27" s="6" t="s">
        <v>41</v>
      </c>
      <c r="Q27" s="6" t="s">
        <v>1708</v>
      </c>
      <c r="R27" s="6" t="s">
        <v>1709</v>
      </c>
    </row>
    <row r="28" spans="1:18" ht="15.75" customHeight="1">
      <c r="A28" s="6" t="s">
        <v>1721</v>
      </c>
      <c r="B28" s="6" t="s">
        <v>1133</v>
      </c>
      <c r="C28" s="6" t="s">
        <v>275</v>
      </c>
      <c r="D28" s="6" t="s">
        <v>78</v>
      </c>
      <c r="E28" s="6" t="s">
        <v>30</v>
      </c>
      <c r="F28" s="6" t="s">
        <v>41</v>
      </c>
      <c r="G28" s="6" t="s">
        <v>41</v>
      </c>
      <c r="H28" s="6" t="s">
        <v>1706</v>
      </c>
      <c r="I28" s="6" t="s">
        <v>44</v>
      </c>
      <c r="J28" s="6" t="s">
        <v>30</v>
      </c>
      <c r="K28" s="30">
        <v>0.19</v>
      </c>
      <c r="L28" s="6" t="s">
        <v>34</v>
      </c>
      <c r="M28" s="6" t="s">
        <v>1714</v>
      </c>
      <c r="N28" s="6">
        <v>1.03</v>
      </c>
      <c r="O28" s="6" t="s">
        <v>41</v>
      </c>
      <c r="P28" s="6" t="s">
        <v>41</v>
      </c>
      <c r="Q28" s="6" t="s">
        <v>1708</v>
      </c>
      <c r="R28" s="6" t="s">
        <v>1709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3.2"/>
  <cols>
    <col min="1" max="1" width="10.109375" bestFit="1" customWidth="1"/>
  </cols>
  <sheetData>
    <row r="1" spans="1:3">
      <c r="A1" s="34" t="s">
        <v>20</v>
      </c>
      <c r="B1" s="34" t="s">
        <v>2075</v>
      </c>
      <c r="C1" s="34" t="s">
        <v>2076</v>
      </c>
    </row>
    <row r="2" spans="1:3">
      <c r="A2" s="45">
        <v>42673</v>
      </c>
      <c r="B2" s="34" t="s">
        <v>2077</v>
      </c>
      <c r="C2" s="34" t="s">
        <v>2078</v>
      </c>
    </row>
    <row r="3" spans="1:3">
      <c r="A3" s="45">
        <v>42673</v>
      </c>
      <c r="B3" s="34" t="s">
        <v>2077</v>
      </c>
      <c r="C3" s="34" t="s">
        <v>2082</v>
      </c>
    </row>
    <row r="4" spans="1:3">
      <c r="A4" s="45">
        <v>42688</v>
      </c>
      <c r="B4" s="34" t="s">
        <v>2077</v>
      </c>
      <c r="C4" s="34" t="s">
        <v>2106</v>
      </c>
    </row>
    <row r="5" spans="1:3">
      <c r="A5" s="45">
        <v>42724</v>
      </c>
      <c r="B5" s="34" t="s">
        <v>2329</v>
      </c>
      <c r="C5" s="34" t="s">
        <v>2331</v>
      </c>
    </row>
    <row r="6" spans="1:3">
      <c r="A6" s="45">
        <v>42740</v>
      </c>
      <c r="B6" s="34" t="s">
        <v>2077</v>
      </c>
      <c r="C6" s="34" t="s">
        <v>2330</v>
      </c>
    </row>
    <row r="7" spans="1:3">
      <c r="A7" s="45">
        <v>42773</v>
      </c>
      <c r="B7" s="34" t="s">
        <v>2342</v>
      </c>
      <c r="C7" s="34" t="s">
        <v>2344</v>
      </c>
    </row>
    <row r="8" spans="1:3">
      <c r="A8" s="45">
        <v>42828</v>
      </c>
      <c r="B8" s="34" t="s">
        <v>2342</v>
      </c>
      <c r="C8" s="34" t="s">
        <v>2392</v>
      </c>
    </row>
  </sheetData>
  <sheetProtection password="D2CD"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sheetProtection password="D2CD" sheet="1" objects="1" scenarios="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sheetProtection password="D2CD" sheet="1" objects="1" scenario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7"/>
  <sheetViews>
    <sheetView workbookViewId="0"/>
  </sheetViews>
  <sheetFormatPr defaultRowHeight="13.2"/>
  <cols>
    <col min="1" max="1" width="35.88671875" bestFit="1" customWidth="1"/>
    <col min="2" max="2" width="30.6640625" bestFit="1" customWidth="1"/>
    <col min="3" max="3" width="30.6640625" style="195" customWidth="1"/>
    <col min="4" max="5" width="10.88671875" bestFit="1" customWidth="1"/>
    <col min="6" max="6" width="35.88671875" bestFit="1" customWidth="1"/>
    <col min="8" max="8" width="32.44140625" bestFit="1" customWidth="1"/>
  </cols>
  <sheetData>
    <row r="1" spans="1:9">
      <c r="A1" s="38" t="s">
        <v>0</v>
      </c>
      <c r="B1" s="38" t="s">
        <v>2383</v>
      </c>
      <c r="C1" s="38" t="s">
        <v>2384</v>
      </c>
      <c r="D1" s="38" t="s">
        <v>2028</v>
      </c>
    </row>
    <row r="2" spans="1:9">
      <c r="A2" s="136" t="s">
        <v>26</v>
      </c>
      <c r="B2" s="195" t="s">
        <v>43</v>
      </c>
      <c r="C2" s="195" t="s">
        <v>28</v>
      </c>
      <c r="D2" s="195" t="s">
        <v>2327</v>
      </c>
      <c r="I2" s="195"/>
    </row>
    <row r="3" spans="1:9">
      <c r="A3" s="136" t="s">
        <v>26</v>
      </c>
      <c r="B3" s="195" t="s">
        <v>2193</v>
      </c>
      <c r="C3" s="195" t="s">
        <v>28</v>
      </c>
      <c r="D3" s="195" t="s">
        <v>2327</v>
      </c>
      <c r="I3" s="195"/>
    </row>
    <row r="4" spans="1:9">
      <c r="A4" s="136" t="s">
        <v>26</v>
      </c>
      <c r="B4" s="195" t="s">
        <v>2185</v>
      </c>
      <c r="C4" s="195" t="s">
        <v>28</v>
      </c>
      <c r="D4" s="195" t="s">
        <v>2327</v>
      </c>
      <c r="I4" s="195"/>
    </row>
    <row r="5" spans="1:9">
      <c r="A5" s="136" t="s">
        <v>26</v>
      </c>
      <c r="B5" s="195" t="s">
        <v>2145</v>
      </c>
      <c r="C5" s="195" t="s">
        <v>28</v>
      </c>
      <c r="D5" s="195" t="s">
        <v>2327</v>
      </c>
      <c r="I5" s="195"/>
    </row>
    <row r="6" spans="1:9">
      <c r="A6" s="136" t="s">
        <v>26</v>
      </c>
      <c r="B6" s="195" t="s">
        <v>120</v>
      </c>
      <c r="C6" s="195" t="s">
        <v>28</v>
      </c>
      <c r="D6" s="195" t="s">
        <v>2327</v>
      </c>
      <c r="I6" s="195"/>
    </row>
    <row r="7" spans="1:9">
      <c r="A7" s="195" t="s">
        <v>26</v>
      </c>
      <c r="B7" s="195" t="s">
        <v>2273</v>
      </c>
      <c r="C7" s="195" t="s">
        <v>28</v>
      </c>
      <c r="D7" s="195" t="s">
        <v>2328</v>
      </c>
      <c r="I7" s="195"/>
    </row>
    <row r="8" spans="1:9">
      <c r="A8" s="195" t="s">
        <v>26</v>
      </c>
      <c r="B8" s="195" t="s">
        <v>2219</v>
      </c>
      <c r="C8" s="195" t="s">
        <v>28</v>
      </c>
      <c r="D8" s="195" t="s">
        <v>2328</v>
      </c>
      <c r="I8" s="195"/>
    </row>
    <row r="9" spans="1:9">
      <c r="A9" s="195" t="s">
        <v>26</v>
      </c>
      <c r="B9" s="195" t="s">
        <v>2272</v>
      </c>
      <c r="C9" s="195" t="s">
        <v>28</v>
      </c>
      <c r="D9" s="195" t="s">
        <v>2328</v>
      </c>
      <c r="I9" s="195"/>
    </row>
    <row r="10" spans="1:9">
      <c r="A10" s="195" t="s">
        <v>26</v>
      </c>
      <c r="B10" s="195" t="s">
        <v>2202</v>
      </c>
      <c r="C10" s="195" t="s">
        <v>28</v>
      </c>
      <c r="D10" s="195" t="s">
        <v>2328</v>
      </c>
      <c r="I10" s="195"/>
    </row>
    <row r="11" spans="1:9">
      <c r="A11" s="195" t="s">
        <v>26</v>
      </c>
      <c r="B11" s="195" t="s">
        <v>2206</v>
      </c>
      <c r="C11" s="195" t="s">
        <v>28</v>
      </c>
      <c r="D11" s="195" t="s">
        <v>2328</v>
      </c>
      <c r="I11" s="195"/>
    </row>
    <row r="12" spans="1:9">
      <c r="A12" s="195" t="s">
        <v>26</v>
      </c>
      <c r="B12" s="195" t="s">
        <v>2204</v>
      </c>
      <c r="C12" s="195" t="s">
        <v>28</v>
      </c>
      <c r="D12" s="195" t="s">
        <v>2328</v>
      </c>
      <c r="I12" s="195"/>
    </row>
    <row r="13" spans="1:9">
      <c r="A13" s="195" t="s">
        <v>26</v>
      </c>
      <c r="B13" s="195" t="s">
        <v>2200</v>
      </c>
      <c r="C13" s="195" t="s">
        <v>28</v>
      </c>
      <c r="D13" s="195" t="s">
        <v>2328</v>
      </c>
      <c r="I13" s="195"/>
    </row>
    <row r="14" spans="1:9">
      <c r="A14" s="195" t="s">
        <v>26</v>
      </c>
      <c r="B14" s="195" t="s">
        <v>2218</v>
      </c>
      <c r="C14" s="195" t="s">
        <v>28</v>
      </c>
      <c r="D14" s="195" t="s">
        <v>2328</v>
      </c>
      <c r="I14" s="195"/>
    </row>
    <row r="15" spans="1:9">
      <c r="A15" s="195" t="s">
        <v>26</v>
      </c>
      <c r="B15" s="195" t="s">
        <v>2220</v>
      </c>
      <c r="C15" s="195" t="s">
        <v>28</v>
      </c>
      <c r="D15" s="195" t="s">
        <v>2328</v>
      </c>
      <c r="I15" s="195"/>
    </row>
    <row r="16" spans="1:9">
      <c r="A16" s="195" t="s">
        <v>26</v>
      </c>
      <c r="B16" s="195" t="s">
        <v>2274</v>
      </c>
      <c r="C16" s="195" t="s">
        <v>28</v>
      </c>
      <c r="D16" s="195" t="s">
        <v>2328</v>
      </c>
      <c r="I16" s="195"/>
    </row>
    <row r="17" spans="1:9">
      <c r="A17" s="195" t="s">
        <v>26</v>
      </c>
      <c r="B17" s="195" t="s">
        <v>2275</v>
      </c>
      <c r="C17" s="195" t="s">
        <v>28</v>
      </c>
      <c r="D17" s="195" t="s">
        <v>2328</v>
      </c>
      <c r="I17" s="195"/>
    </row>
    <row r="18" spans="1:9">
      <c r="A18" s="195" t="s">
        <v>26</v>
      </c>
      <c r="B18" s="195" t="s">
        <v>2207</v>
      </c>
      <c r="C18" s="195" t="s">
        <v>28</v>
      </c>
      <c r="D18" s="195" t="s">
        <v>2328</v>
      </c>
      <c r="I18" s="195"/>
    </row>
    <row r="19" spans="1:9">
      <c r="A19" s="195" t="s">
        <v>26</v>
      </c>
      <c r="B19" s="195" t="s">
        <v>2201</v>
      </c>
      <c r="C19" s="195" t="s">
        <v>28</v>
      </c>
      <c r="D19" s="195" t="s">
        <v>2328</v>
      </c>
      <c r="I19" s="195"/>
    </row>
    <row r="20" spans="1:9">
      <c r="A20" s="136" t="s">
        <v>26</v>
      </c>
      <c r="B20" s="195" t="s">
        <v>2208</v>
      </c>
      <c r="C20" s="195" t="s">
        <v>28</v>
      </c>
      <c r="D20" s="195" t="s">
        <v>2327</v>
      </c>
      <c r="I20" s="195"/>
    </row>
    <row r="21" spans="1:9">
      <c r="A21" s="195" t="s">
        <v>26</v>
      </c>
      <c r="B21" s="195" t="s">
        <v>2243</v>
      </c>
      <c r="C21" s="195" t="s">
        <v>28</v>
      </c>
      <c r="D21" s="195" t="s">
        <v>2328</v>
      </c>
      <c r="I21" s="195"/>
    </row>
    <row r="22" spans="1:9">
      <c r="A22" s="136" t="s">
        <v>26</v>
      </c>
      <c r="B22" s="195" t="s">
        <v>2242</v>
      </c>
      <c r="C22" s="195" t="s">
        <v>28</v>
      </c>
      <c r="D22" s="195" t="s">
        <v>2327</v>
      </c>
      <c r="I22" s="195"/>
    </row>
    <row r="23" spans="1:9">
      <c r="A23" s="136" t="s">
        <v>26</v>
      </c>
      <c r="B23" s="195" t="s">
        <v>108</v>
      </c>
      <c r="C23" s="195" t="s">
        <v>28</v>
      </c>
      <c r="D23" s="195" t="s">
        <v>2327</v>
      </c>
      <c r="I23" s="195"/>
    </row>
    <row r="24" spans="1:9">
      <c r="A24" s="136" t="s">
        <v>26</v>
      </c>
      <c r="B24" s="195" t="s">
        <v>113</v>
      </c>
      <c r="C24" s="195" t="s">
        <v>28</v>
      </c>
      <c r="D24" s="195" t="s">
        <v>2327</v>
      </c>
      <c r="I24" s="195"/>
    </row>
    <row r="25" spans="1:9">
      <c r="A25" s="47" t="s">
        <v>147</v>
      </c>
      <c r="B25" s="195" t="s">
        <v>166</v>
      </c>
      <c r="C25" s="195" t="s">
        <v>28</v>
      </c>
      <c r="D25" s="195" t="s">
        <v>2327</v>
      </c>
      <c r="I25" s="195"/>
    </row>
    <row r="26" spans="1:9">
      <c r="A26" s="47" t="s">
        <v>147</v>
      </c>
      <c r="B26" s="195" t="s">
        <v>169</v>
      </c>
      <c r="C26" s="195" t="s">
        <v>28</v>
      </c>
      <c r="D26" s="195" t="s">
        <v>2327</v>
      </c>
      <c r="I26" s="195"/>
    </row>
    <row r="27" spans="1:9">
      <c r="A27" s="47" t="s">
        <v>147</v>
      </c>
      <c r="B27" s="195" t="s">
        <v>120</v>
      </c>
      <c r="C27" s="195" t="s">
        <v>28</v>
      </c>
      <c r="D27" s="195" t="s">
        <v>2327</v>
      </c>
      <c r="I27" s="195"/>
    </row>
    <row r="28" spans="1:9">
      <c r="A28" s="47" t="s">
        <v>147</v>
      </c>
      <c r="B28" s="195" t="s">
        <v>2222</v>
      </c>
      <c r="C28" s="195" t="s">
        <v>28</v>
      </c>
      <c r="D28" s="195" t="s">
        <v>2327</v>
      </c>
      <c r="I28" s="195"/>
    </row>
    <row r="29" spans="1:9">
      <c r="A29" s="47" t="s">
        <v>147</v>
      </c>
      <c r="B29" s="195" t="s">
        <v>2204</v>
      </c>
      <c r="C29" s="195" t="s">
        <v>28</v>
      </c>
      <c r="D29" s="195" t="s">
        <v>2327</v>
      </c>
      <c r="I29" s="195"/>
    </row>
    <row r="30" spans="1:9">
      <c r="A30" s="47" t="s">
        <v>147</v>
      </c>
      <c r="B30" s="195" t="s">
        <v>2200</v>
      </c>
      <c r="C30" s="195" t="s">
        <v>28</v>
      </c>
      <c r="D30" s="195" t="s">
        <v>2327</v>
      </c>
      <c r="I30" s="195"/>
    </row>
    <row r="31" spans="1:9">
      <c r="A31" s="47" t="s">
        <v>147</v>
      </c>
      <c r="B31" s="195" t="s">
        <v>2242</v>
      </c>
      <c r="C31" s="195" t="s">
        <v>28</v>
      </c>
      <c r="D31" s="195" t="s">
        <v>2327</v>
      </c>
      <c r="I31" s="195"/>
    </row>
    <row r="32" spans="1:9">
      <c r="A32" s="136" t="s">
        <v>212</v>
      </c>
      <c r="B32" s="195" t="s">
        <v>2219</v>
      </c>
      <c r="C32" s="195" t="s">
        <v>28</v>
      </c>
      <c r="D32" s="195" t="s">
        <v>2327</v>
      </c>
      <c r="I32" s="195"/>
    </row>
    <row r="33" spans="1:9">
      <c r="A33" s="136" t="s">
        <v>212</v>
      </c>
      <c r="B33" s="195" t="s">
        <v>2257</v>
      </c>
      <c r="C33" s="195" t="s">
        <v>28</v>
      </c>
      <c r="D33" s="195" t="s">
        <v>2327</v>
      </c>
      <c r="I33" s="195"/>
    </row>
    <row r="34" spans="1:9">
      <c r="A34" s="136" t="s">
        <v>212</v>
      </c>
      <c r="B34" s="195" t="s">
        <v>2258</v>
      </c>
      <c r="C34" s="195" t="s">
        <v>28</v>
      </c>
      <c r="D34" s="195" t="s">
        <v>2327</v>
      </c>
      <c r="I34" s="195"/>
    </row>
    <row r="35" spans="1:9">
      <c r="A35" s="136" t="s">
        <v>226</v>
      </c>
      <c r="B35" s="195" t="s">
        <v>2229</v>
      </c>
      <c r="C35" s="195" t="s">
        <v>28</v>
      </c>
      <c r="D35" s="195" t="s">
        <v>2327</v>
      </c>
      <c r="I35" s="195"/>
    </row>
    <row r="36" spans="1:9">
      <c r="A36" s="195" t="s">
        <v>263</v>
      </c>
      <c r="B36" s="195" t="s">
        <v>2256</v>
      </c>
      <c r="C36" s="195" t="s">
        <v>28</v>
      </c>
      <c r="D36" s="195" t="s">
        <v>2328</v>
      </c>
      <c r="I36" s="195"/>
    </row>
    <row r="37" spans="1:9">
      <c r="A37" s="195" t="s">
        <v>263</v>
      </c>
      <c r="B37" s="195" t="s">
        <v>2254</v>
      </c>
      <c r="C37" s="195" t="s">
        <v>28</v>
      </c>
      <c r="D37" s="195" t="s">
        <v>2328</v>
      </c>
      <c r="I37" s="195"/>
    </row>
    <row r="38" spans="1:9">
      <c r="A38" s="136" t="s">
        <v>234</v>
      </c>
      <c r="B38" s="195" t="s">
        <v>2219</v>
      </c>
      <c r="C38" s="195" t="s">
        <v>28</v>
      </c>
      <c r="D38" s="195" t="s">
        <v>2327</v>
      </c>
      <c r="I38" s="195"/>
    </row>
    <row r="39" spans="1:9">
      <c r="A39" s="47" t="s">
        <v>234</v>
      </c>
      <c r="B39" s="195" t="s">
        <v>2202</v>
      </c>
      <c r="C39" s="195" t="s">
        <v>28</v>
      </c>
      <c r="D39" s="195" t="s">
        <v>2327</v>
      </c>
      <c r="I39" s="195"/>
    </row>
    <row r="40" spans="1:9">
      <c r="A40" s="136" t="s">
        <v>234</v>
      </c>
      <c r="B40" s="195" t="s">
        <v>2200</v>
      </c>
      <c r="C40" s="195" t="s">
        <v>28</v>
      </c>
      <c r="D40" s="195" t="s">
        <v>2327</v>
      </c>
      <c r="I40" s="195"/>
    </row>
    <row r="41" spans="1:9">
      <c r="A41" s="136" t="s">
        <v>234</v>
      </c>
      <c r="B41" s="195" t="s">
        <v>2201</v>
      </c>
      <c r="C41" s="195" t="s">
        <v>28</v>
      </c>
      <c r="D41" s="195" t="s">
        <v>2327</v>
      </c>
      <c r="I41" s="195"/>
    </row>
    <row r="42" spans="1:9">
      <c r="A42" s="136" t="s">
        <v>234</v>
      </c>
      <c r="B42" s="195" t="s">
        <v>2208</v>
      </c>
      <c r="C42" s="195" t="s">
        <v>28</v>
      </c>
      <c r="D42" s="195" t="s">
        <v>2327</v>
      </c>
      <c r="I42" s="195"/>
    </row>
    <row r="43" spans="1:9">
      <c r="A43" s="136" t="s">
        <v>234</v>
      </c>
      <c r="B43" s="195" t="s">
        <v>252</v>
      </c>
      <c r="C43" s="195" t="s">
        <v>28</v>
      </c>
      <c r="D43" s="195" t="s">
        <v>2327</v>
      </c>
      <c r="I43" s="195"/>
    </row>
    <row r="44" spans="1:9">
      <c r="A44" s="136" t="s">
        <v>234</v>
      </c>
      <c r="B44" s="195" t="s">
        <v>2229</v>
      </c>
      <c r="C44" s="195" t="s">
        <v>28</v>
      </c>
      <c r="D44" s="195" t="s">
        <v>2327</v>
      </c>
      <c r="I44" s="195"/>
    </row>
    <row r="45" spans="1:9">
      <c r="A45" s="136" t="s">
        <v>234</v>
      </c>
      <c r="B45" s="195" t="s">
        <v>255</v>
      </c>
      <c r="C45" s="195" t="s">
        <v>28</v>
      </c>
      <c r="D45" s="195" t="s">
        <v>2327</v>
      </c>
      <c r="I45" s="195"/>
    </row>
    <row r="46" spans="1:9">
      <c r="A46" s="136" t="s">
        <v>234</v>
      </c>
      <c r="B46" s="195" t="s">
        <v>2260</v>
      </c>
      <c r="C46" s="195" t="s">
        <v>28</v>
      </c>
      <c r="D46" s="195" t="s">
        <v>2327</v>
      </c>
      <c r="I46" s="195"/>
    </row>
    <row r="47" spans="1:9">
      <c r="A47" s="136" t="s">
        <v>234</v>
      </c>
      <c r="B47" s="195" t="s">
        <v>271</v>
      </c>
      <c r="C47" s="195" t="s">
        <v>28</v>
      </c>
      <c r="D47" s="195" t="s">
        <v>2327</v>
      </c>
      <c r="I47" s="195"/>
    </row>
    <row r="48" spans="1:9">
      <c r="A48" s="120" t="s">
        <v>306</v>
      </c>
      <c r="B48" s="195" t="s">
        <v>2219</v>
      </c>
      <c r="C48" s="195" t="s">
        <v>28</v>
      </c>
      <c r="D48" s="195" t="s">
        <v>2327</v>
      </c>
      <c r="I48" s="195"/>
    </row>
    <row r="49" spans="1:9">
      <c r="A49" s="136" t="s">
        <v>306</v>
      </c>
      <c r="B49" s="195" t="s">
        <v>2202</v>
      </c>
      <c r="C49" s="195" t="s">
        <v>28</v>
      </c>
      <c r="D49" s="195" t="s">
        <v>2327</v>
      </c>
      <c r="I49" s="195"/>
    </row>
    <row r="50" spans="1:9">
      <c r="A50" s="136" t="s">
        <v>306</v>
      </c>
      <c r="B50" s="195" t="s">
        <v>2213</v>
      </c>
      <c r="C50" s="195" t="s">
        <v>28</v>
      </c>
      <c r="D50" s="195" t="s">
        <v>2327</v>
      </c>
      <c r="I50" s="195"/>
    </row>
    <row r="51" spans="1:9">
      <c r="A51" s="120" t="s">
        <v>306</v>
      </c>
      <c r="B51" s="195" t="s">
        <v>2209</v>
      </c>
      <c r="C51" s="195" t="s">
        <v>28</v>
      </c>
      <c r="D51" s="195" t="s">
        <v>2327</v>
      </c>
      <c r="I51" s="195"/>
    </row>
    <row r="52" spans="1:9">
      <c r="A52" s="136" t="s">
        <v>306</v>
      </c>
      <c r="B52" s="195" t="s">
        <v>2229</v>
      </c>
      <c r="C52" s="195" t="s">
        <v>28</v>
      </c>
      <c r="D52" s="195" t="s">
        <v>2327</v>
      </c>
      <c r="I52" s="195"/>
    </row>
    <row r="53" spans="1:9">
      <c r="A53" s="120" t="s">
        <v>306</v>
      </c>
      <c r="B53" s="195" t="s">
        <v>351</v>
      </c>
      <c r="C53" s="195" t="s">
        <v>28</v>
      </c>
      <c r="D53" s="195" t="s">
        <v>2327</v>
      </c>
      <c r="I53" s="195"/>
    </row>
    <row r="54" spans="1:9">
      <c r="A54" s="136" t="s">
        <v>306</v>
      </c>
      <c r="B54" s="195" t="s">
        <v>2236</v>
      </c>
      <c r="C54" s="195" t="s">
        <v>28</v>
      </c>
      <c r="D54" s="195" t="s">
        <v>2327</v>
      </c>
      <c r="I54" s="195"/>
    </row>
    <row r="55" spans="1:9">
      <c r="A55" s="136" t="s">
        <v>306</v>
      </c>
      <c r="B55" s="195" t="s">
        <v>2243</v>
      </c>
      <c r="C55" s="195" t="s">
        <v>28</v>
      </c>
      <c r="D55" s="195" t="s">
        <v>2327</v>
      </c>
      <c r="I55" s="195"/>
    </row>
    <row r="56" spans="1:9">
      <c r="A56" s="136" t="s">
        <v>306</v>
      </c>
      <c r="B56" s="195" t="s">
        <v>2242</v>
      </c>
      <c r="C56" s="195" t="s">
        <v>28</v>
      </c>
      <c r="D56" s="195" t="s">
        <v>2327</v>
      </c>
      <c r="I56" s="195"/>
    </row>
    <row r="57" spans="1:9">
      <c r="A57" s="120" t="s">
        <v>306</v>
      </c>
      <c r="B57" s="195" t="s">
        <v>271</v>
      </c>
      <c r="C57" s="195" t="s">
        <v>28</v>
      </c>
      <c r="D57" s="195" t="s">
        <v>2327</v>
      </c>
      <c r="I57" s="195"/>
    </row>
    <row r="58" spans="1:9">
      <c r="A58" s="195" t="s">
        <v>2072</v>
      </c>
      <c r="B58" s="195" t="s">
        <v>2200</v>
      </c>
      <c r="C58" s="195" t="s">
        <v>28</v>
      </c>
      <c r="D58" s="195" t="s">
        <v>2328</v>
      </c>
      <c r="I58" s="195"/>
    </row>
    <row r="59" spans="1:9">
      <c r="A59" s="47" t="s">
        <v>2072</v>
      </c>
      <c r="B59" s="195" t="s">
        <v>2211</v>
      </c>
      <c r="C59" s="195" t="s">
        <v>28</v>
      </c>
      <c r="D59" s="195" t="s">
        <v>2327</v>
      </c>
      <c r="I59" s="195"/>
    </row>
    <row r="60" spans="1:9">
      <c r="A60" s="47" t="s">
        <v>2072</v>
      </c>
      <c r="B60" s="195" t="s">
        <v>2212</v>
      </c>
      <c r="C60" s="195" t="s">
        <v>28</v>
      </c>
      <c r="D60" s="195" t="s">
        <v>2327</v>
      </c>
      <c r="I60" s="195"/>
    </row>
    <row r="61" spans="1:9">
      <c r="A61" s="47" t="s">
        <v>2072</v>
      </c>
      <c r="B61" s="195" t="s">
        <v>2210</v>
      </c>
      <c r="C61" s="195" t="s">
        <v>28</v>
      </c>
      <c r="D61" s="195" t="s">
        <v>2327</v>
      </c>
      <c r="I61" s="195"/>
    </row>
    <row r="62" spans="1:9">
      <c r="A62" s="195" t="s">
        <v>2073</v>
      </c>
      <c r="B62" s="195" t="s">
        <v>2276</v>
      </c>
      <c r="C62" s="195" t="s">
        <v>28</v>
      </c>
      <c r="D62" s="195" t="s">
        <v>2328</v>
      </c>
      <c r="I62" s="195"/>
    </row>
    <row r="63" spans="1:9">
      <c r="A63" s="195" t="s">
        <v>2073</v>
      </c>
      <c r="B63" s="195" t="s">
        <v>2218</v>
      </c>
      <c r="C63" s="195" t="s">
        <v>28</v>
      </c>
      <c r="D63" s="195" t="s">
        <v>2328</v>
      </c>
      <c r="I63" s="195"/>
    </row>
    <row r="64" spans="1:9">
      <c r="A64" s="195" t="s">
        <v>2073</v>
      </c>
      <c r="B64" s="195" t="s">
        <v>2274</v>
      </c>
      <c r="C64" s="195" t="s">
        <v>28</v>
      </c>
      <c r="D64" s="195" t="s">
        <v>2328</v>
      </c>
      <c r="I64" s="195"/>
    </row>
    <row r="65" spans="1:9">
      <c r="A65" s="120" t="s">
        <v>398</v>
      </c>
      <c r="B65" s="195" t="s">
        <v>405</v>
      </c>
      <c r="C65" s="195" t="s">
        <v>399</v>
      </c>
      <c r="D65" s="195" t="s">
        <v>2327</v>
      </c>
      <c r="I65" s="195"/>
    </row>
    <row r="66" spans="1:9">
      <c r="A66" s="195" t="s">
        <v>322</v>
      </c>
      <c r="B66" s="195" t="s">
        <v>2222</v>
      </c>
      <c r="C66" s="195" t="s">
        <v>28</v>
      </c>
      <c r="D66" s="195" t="s">
        <v>2328</v>
      </c>
      <c r="I66" s="195"/>
    </row>
    <row r="67" spans="1:9">
      <c r="A67" s="94" t="s">
        <v>411</v>
      </c>
      <c r="B67" s="195" t="s">
        <v>2213</v>
      </c>
      <c r="C67" s="195" t="s">
        <v>28</v>
      </c>
      <c r="D67" s="195" t="s">
        <v>2327</v>
      </c>
      <c r="I67" s="195"/>
    </row>
    <row r="68" spans="1:9">
      <c r="A68" s="47" t="s">
        <v>1213</v>
      </c>
      <c r="B68" s="195" t="s">
        <v>2188</v>
      </c>
      <c r="C68" s="195" t="s">
        <v>28</v>
      </c>
      <c r="D68" s="195" t="s">
        <v>2327</v>
      </c>
      <c r="I68" s="195"/>
    </row>
    <row r="69" spans="1:9">
      <c r="A69" s="47" t="s">
        <v>1213</v>
      </c>
      <c r="B69" s="195" t="s">
        <v>420</v>
      </c>
      <c r="C69" s="195" t="s">
        <v>28</v>
      </c>
      <c r="D69" s="195" t="s">
        <v>2327</v>
      </c>
      <c r="I69" s="195"/>
    </row>
    <row r="70" spans="1:9">
      <c r="A70" s="47" t="s">
        <v>1213</v>
      </c>
      <c r="B70" s="195" t="s">
        <v>2202</v>
      </c>
      <c r="C70" s="195" t="s">
        <v>28</v>
      </c>
      <c r="D70" s="195" t="s">
        <v>2327</v>
      </c>
      <c r="I70" s="195"/>
    </row>
    <row r="71" spans="1:9">
      <c r="A71" s="47" t="s">
        <v>1213</v>
      </c>
      <c r="B71" s="195" t="s">
        <v>108</v>
      </c>
      <c r="C71" s="195" t="s">
        <v>28</v>
      </c>
      <c r="D71" s="195" t="s">
        <v>2327</v>
      </c>
      <c r="I71" s="195"/>
    </row>
    <row r="72" spans="1:9">
      <c r="A72" s="47" t="s">
        <v>1213</v>
      </c>
      <c r="B72" s="195" t="s">
        <v>271</v>
      </c>
      <c r="C72" s="195" t="s">
        <v>28</v>
      </c>
      <c r="D72" s="195" t="s">
        <v>2327</v>
      </c>
      <c r="I72" s="195"/>
    </row>
    <row r="73" spans="1:9">
      <c r="A73" s="146" t="s">
        <v>424</v>
      </c>
      <c r="B73" s="195" t="s">
        <v>2219</v>
      </c>
      <c r="C73" s="195" t="s">
        <v>28</v>
      </c>
      <c r="D73" s="195" t="s">
        <v>2327</v>
      </c>
      <c r="I73" s="195"/>
    </row>
    <row r="74" spans="1:9">
      <c r="A74" s="136" t="s">
        <v>424</v>
      </c>
      <c r="B74" s="195" t="s">
        <v>2202</v>
      </c>
      <c r="C74" s="195" t="s">
        <v>28</v>
      </c>
      <c r="D74" s="195" t="s">
        <v>2327</v>
      </c>
      <c r="I74" s="195"/>
    </row>
    <row r="75" spans="1:9">
      <c r="A75" s="146" t="s">
        <v>424</v>
      </c>
      <c r="B75" s="195" t="s">
        <v>2204</v>
      </c>
      <c r="C75" s="195" t="s">
        <v>28</v>
      </c>
      <c r="D75" s="195" t="s">
        <v>2327</v>
      </c>
      <c r="I75" s="195"/>
    </row>
    <row r="76" spans="1:9">
      <c r="A76" s="136" t="s">
        <v>424</v>
      </c>
      <c r="B76" s="195" t="s">
        <v>2209</v>
      </c>
      <c r="C76" s="195" t="s">
        <v>28</v>
      </c>
      <c r="D76" s="195" t="s">
        <v>2327</v>
      </c>
      <c r="I76" s="195"/>
    </row>
    <row r="77" spans="1:9">
      <c r="A77" s="136" t="s">
        <v>424</v>
      </c>
      <c r="B77" s="195" t="s">
        <v>2200</v>
      </c>
      <c r="C77" s="195" t="s">
        <v>28</v>
      </c>
      <c r="D77" s="195" t="s">
        <v>2327</v>
      </c>
      <c r="I77" s="195"/>
    </row>
    <row r="78" spans="1:9">
      <c r="A78" s="136" t="s">
        <v>424</v>
      </c>
      <c r="B78" s="195" t="s">
        <v>2214</v>
      </c>
      <c r="C78" s="195" t="s">
        <v>28</v>
      </c>
      <c r="D78" s="195" t="s">
        <v>2327</v>
      </c>
      <c r="I78" s="195"/>
    </row>
    <row r="79" spans="1:9">
      <c r="A79" s="136" t="s">
        <v>424</v>
      </c>
      <c r="B79" s="195" t="s">
        <v>2201</v>
      </c>
      <c r="C79" s="195" t="s">
        <v>28</v>
      </c>
      <c r="D79" s="195" t="s">
        <v>2327</v>
      </c>
      <c r="I79" s="195"/>
    </row>
    <row r="80" spans="1:9">
      <c r="A80" s="136" t="s">
        <v>424</v>
      </c>
      <c r="B80" s="195" t="s">
        <v>2217</v>
      </c>
      <c r="C80" s="195" t="s">
        <v>28</v>
      </c>
      <c r="D80" s="195" t="s">
        <v>2327</v>
      </c>
      <c r="I80" s="195"/>
    </row>
    <row r="81" spans="1:9">
      <c r="A81" s="146" t="s">
        <v>424</v>
      </c>
      <c r="B81" s="195" t="s">
        <v>252</v>
      </c>
      <c r="C81" s="195" t="s">
        <v>28</v>
      </c>
      <c r="D81" s="195" t="s">
        <v>2327</v>
      </c>
      <c r="I81" s="195"/>
    </row>
    <row r="82" spans="1:9">
      <c r="A82" s="136" t="s">
        <v>424</v>
      </c>
      <c r="B82" s="195" t="s">
        <v>351</v>
      </c>
      <c r="C82" s="195" t="s">
        <v>28</v>
      </c>
      <c r="D82" s="195" t="s">
        <v>2327</v>
      </c>
      <c r="I82" s="195"/>
    </row>
    <row r="83" spans="1:9">
      <c r="A83" s="136" t="s">
        <v>424</v>
      </c>
      <c r="B83" s="195" t="s">
        <v>2236</v>
      </c>
      <c r="C83" s="195" t="s">
        <v>28</v>
      </c>
      <c r="D83" s="195" t="s">
        <v>2327</v>
      </c>
      <c r="I83" s="195"/>
    </row>
    <row r="84" spans="1:9">
      <c r="A84" s="146" t="s">
        <v>424</v>
      </c>
      <c r="B84" s="195" t="s">
        <v>2243</v>
      </c>
      <c r="C84" s="195" t="s">
        <v>28</v>
      </c>
      <c r="D84" s="195" t="s">
        <v>2327</v>
      </c>
      <c r="I84" s="195"/>
    </row>
    <row r="85" spans="1:9">
      <c r="A85" s="146" t="s">
        <v>424</v>
      </c>
      <c r="B85" s="195" t="s">
        <v>2242</v>
      </c>
      <c r="C85" s="195" t="s">
        <v>28</v>
      </c>
      <c r="D85" s="195" t="s">
        <v>2327</v>
      </c>
      <c r="I85" s="195"/>
    </row>
    <row r="86" spans="1:9">
      <c r="A86" s="136" t="s">
        <v>424</v>
      </c>
      <c r="B86" s="195" t="s">
        <v>271</v>
      </c>
      <c r="C86" s="195" t="s">
        <v>28</v>
      </c>
      <c r="D86" s="195" t="s">
        <v>2327</v>
      </c>
      <c r="I86" s="195"/>
    </row>
    <row r="87" spans="1:9">
      <c r="A87" s="136" t="s">
        <v>471</v>
      </c>
      <c r="B87" s="195" t="s">
        <v>2255</v>
      </c>
      <c r="C87" s="195" t="s">
        <v>399</v>
      </c>
      <c r="D87" s="195" t="s">
        <v>2327</v>
      </c>
      <c r="I87" s="195"/>
    </row>
    <row r="88" spans="1:9">
      <c r="A88" s="136" t="s">
        <v>476</v>
      </c>
      <c r="B88" s="195" t="s">
        <v>2229</v>
      </c>
      <c r="C88" s="195" t="s">
        <v>28</v>
      </c>
      <c r="D88" s="195" t="s">
        <v>2327</v>
      </c>
      <c r="I88" s="195"/>
    </row>
    <row r="89" spans="1:9">
      <c r="A89" s="217" t="s">
        <v>330</v>
      </c>
      <c r="B89" s="195" t="s">
        <v>2273</v>
      </c>
      <c r="C89" s="195" t="s">
        <v>28</v>
      </c>
      <c r="D89" s="195" t="s">
        <v>2328</v>
      </c>
      <c r="I89" s="195"/>
    </row>
    <row r="90" spans="1:9">
      <c r="A90" s="136" t="s">
        <v>330</v>
      </c>
      <c r="B90" s="195" t="s">
        <v>2219</v>
      </c>
      <c r="C90" s="195" t="s">
        <v>28</v>
      </c>
      <c r="D90" s="195" t="s">
        <v>2327</v>
      </c>
      <c r="I90" s="195"/>
    </row>
    <row r="91" spans="1:9">
      <c r="A91" s="146" t="s">
        <v>330</v>
      </c>
      <c r="B91" s="195" t="s">
        <v>2202</v>
      </c>
      <c r="C91" s="195" t="s">
        <v>28</v>
      </c>
      <c r="D91" s="195" t="s">
        <v>2327</v>
      </c>
      <c r="I91" s="195"/>
    </row>
    <row r="92" spans="1:9">
      <c r="A92" s="217" t="s">
        <v>330</v>
      </c>
      <c r="B92" s="195" t="s">
        <v>2206</v>
      </c>
      <c r="C92" s="195" t="s">
        <v>28</v>
      </c>
      <c r="D92" s="195" t="s">
        <v>2328</v>
      </c>
      <c r="I92" s="195"/>
    </row>
    <row r="93" spans="1:9">
      <c r="A93" s="136" t="s">
        <v>330</v>
      </c>
      <c r="B93" s="195" t="s">
        <v>2204</v>
      </c>
      <c r="C93" s="195" t="s">
        <v>28</v>
      </c>
      <c r="D93" s="195" t="s">
        <v>2327</v>
      </c>
      <c r="I93" s="195"/>
    </row>
    <row r="94" spans="1:9">
      <c r="A94" s="136" t="s">
        <v>330</v>
      </c>
      <c r="B94" s="195" t="s">
        <v>2209</v>
      </c>
      <c r="C94" s="195" t="s">
        <v>28</v>
      </c>
      <c r="D94" s="195" t="s">
        <v>2327</v>
      </c>
      <c r="I94" s="195"/>
    </row>
    <row r="95" spans="1:9">
      <c r="A95" s="136" t="s">
        <v>330</v>
      </c>
      <c r="B95" s="195" t="s">
        <v>2200</v>
      </c>
      <c r="C95" s="195" t="s">
        <v>28</v>
      </c>
      <c r="D95" s="195" t="s">
        <v>2327</v>
      </c>
      <c r="I95" s="195"/>
    </row>
    <row r="96" spans="1:9">
      <c r="A96" s="146" t="s">
        <v>330</v>
      </c>
      <c r="B96" s="195" t="s">
        <v>2228</v>
      </c>
      <c r="C96" s="195" t="s">
        <v>28</v>
      </c>
      <c r="D96" s="195" t="s">
        <v>2327</v>
      </c>
      <c r="I96" s="195"/>
    </row>
    <row r="97" spans="1:9">
      <c r="A97" s="217" t="s">
        <v>330</v>
      </c>
      <c r="B97" s="195" t="s">
        <v>2207</v>
      </c>
      <c r="C97" s="195" t="s">
        <v>28</v>
      </c>
      <c r="D97" s="195" t="s">
        <v>2328</v>
      </c>
      <c r="I97" s="195"/>
    </row>
    <row r="98" spans="1:9">
      <c r="A98" s="136" t="s">
        <v>330</v>
      </c>
      <c r="B98" s="195" t="s">
        <v>2214</v>
      </c>
      <c r="C98" s="195" t="s">
        <v>28</v>
      </c>
      <c r="D98" s="195" t="s">
        <v>2327</v>
      </c>
      <c r="I98" s="195"/>
    </row>
    <row r="99" spans="1:9">
      <c r="A99" s="136" t="s">
        <v>330</v>
      </c>
      <c r="B99" s="195" t="s">
        <v>2201</v>
      </c>
      <c r="C99" s="195" t="s">
        <v>28</v>
      </c>
      <c r="D99" s="195" t="s">
        <v>2327</v>
      </c>
      <c r="I99" s="195"/>
    </row>
    <row r="100" spans="1:9">
      <c r="A100" s="146" t="s">
        <v>330</v>
      </c>
      <c r="B100" s="195" t="s">
        <v>2215</v>
      </c>
      <c r="C100" s="195" t="s">
        <v>28</v>
      </c>
      <c r="D100" s="195" t="s">
        <v>2327</v>
      </c>
      <c r="I100" s="195"/>
    </row>
    <row r="101" spans="1:9">
      <c r="A101" s="146" t="s">
        <v>330</v>
      </c>
      <c r="B101" s="195" t="s">
        <v>2217</v>
      </c>
      <c r="C101" s="195" t="s">
        <v>28</v>
      </c>
      <c r="D101" s="195" t="s">
        <v>2327</v>
      </c>
      <c r="I101" s="195"/>
    </row>
    <row r="102" spans="1:9">
      <c r="A102" s="136" t="s">
        <v>330</v>
      </c>
      <c r="B102" s="195" t="s">
        <v>252</v>
      </c>
      <c r="C102" s="195" t="s">
        <v>28</v>
      </c>
      <c r="D102" s="195" t="s">
        <v>2327</v>
      </c>
      <c r="I102" s="195"/>
    </row>
    <row r="103" spans="1:9">
      <c r="A103" s="146" t="s">
        <v>330</v>
      </c>
      <c r="B103" s="195" t="s">
        <v>2229</v>
      </c>
      <c r="C103" s="195" t="s">
        <v>28</v>
      </c>
      <c r="D103" s="195" t="s">
        <v>2327</v>
      </c>
      <c r="I103" s="195"/>
    </row>
    <row r="104" spans="1:9">
      <c r="A104" s="136" t="s">
        <v>330</v>
      </c>
      <c r="B104" s="195" t="s">
        <v>351</v>
      </c>
      <c r="C104" s="195" t="s">
        <v>28</v>
      </c>
      <c r="D104" s="195" t="s">
        <v>2327</v>
      </c>
      <c r="I104" s="195"/>
    </row>
    <row r="105" spans="1:9">
      <c r="A105" s="136" t="s">
        <v>330</v>
      </c>
      <c r="B105" s="195" t="s">
        <v>271</v>
      </c>
      <c r="C105" s="195" t="s">
        <v>28</v>
      </c>
      <c r="D105" s="195" t="s">
        <v>2327</v>
      </c>
      <c r="I105" s="195"/>
    </row>
    <row r="106" spans="1:9">
      <c r="A106" s="146" t="s">
        <v>531</v>
      </c>
      <c r="B106" s="195" t="s">
        <v>533</v>
      </c>
      <c r="C106" s="195" t="s">
        <v>399</v>
      </c>
      <c r="D106" s="195" t="s">
        <v>2327</v>
      </c>
      <c r="I106" s="195"/>
    </row>
    <row r="107" spans="1:9">
      <c r="A107" s="147" t="s">
        <v>531</v>
      </c>
      <c r="B107" s="195" t="s">
        <v>535</v>
      </c>
      <c r="C107" s="195" t="s">
        <v>399</v>
      </c>
      <c r="D107" s="195" t="s">
        <v>2327</v>
      </c>
      <c r="I107" s="195"/>
    </row>
    <row r="108" spans="1:9">
      <c r="A108" s="187" t="s">
        <v>1416</v>
      </c>
      <c r="B108" s="195" t="s">
        <v>2202</v>
      </c>
      <c r="C108" s="195" t="s">
        <v>28</v>
      </c>
      <c r="D108" s="195" t="s">
        <v>2327</v>
      </c>
      <c r="I108" s="195"/>
    </row>
    <row r="109" spans="1:9">
      <c r="A109" s="187" t="s">
        <v>1416</v>
      </c>
      <c r="B109" s="195" t="s">
        <v>2213</v>
      </c>
      <c r="C109" s="195" t="s">
        <v>28</v>
      </c>
      <c r="D109" s="195" t="s">
        <v>2327</v>
      </c>
      <c r="I109" s="195"/>
    </row>
    <row r="110" spans="1:9">
      <c r="A110" s="147" t="s">
        <v>537</v>
      </c>
      <c r="B110" s="195" t="s">
        <v>547</v>
      </c>
      <c r="C110" s="195" t="s">
        <v>28</v>
      </c>
      <c r="D110" s="195" t="s">
        <v>2327</v>
      </c>
      <c r="I110" s="195"/>
    </row>
    <row r="111" spans="1:9">
      <c r="A111" s="136" t="s">
        <v>537</v>
      </c>
      <c r="B111" s="195" t="s">
        <v>582</v>
      </c>
      <c r="C111" s="195" t="s">
        <v>28</v>
      </c>
      <c r="D111" s="195" t="s">
        <v>2327</v>
      </c>
      <c r="I111" s="195"/>
    </row>
    <row r="112" spans="1:9">
      <c r="A112" s="136" t="s">
        <v>537</v>
      </c>
      <c r="B112" s="195" t="s">
        <v>2185</v>
      </c>
      <c r="C112" s="195" t="s">
        <v>28</v>
      </c>
      <c r="D112" s="195" t="s">
        <v>2327</v>
      </c>
      <c r="I112" s="195"/>
    </row>
    <row r="113" spans="1:9">
      <c r="A113" s="136" t="s">
        <v>537</v>
      </c>
      <c r="B113" s="195" t="s">
        <v>2145</v>
      </c>
      <c r="C113" s="195" t="s">
        <v>28</v>
      </c>
      <c r="D113" s="195" t="s">
        <v>2327</v>
      </c>
      <c r="I113" s="195"/>
    </row>
    <row r="114" spans="1:9">
      <c r="A114" s="136" t="s">
        <v>537</v>
      </c>
      <c r="B114" s="195" t="s">
        <v>120</v>
      </c>
      <c r="C114" s="195" t="s">
        <v>28</v>
      </c>
      <c r="D114" s="195" t="s">
        <v>2327</v>
      </c>
      <c r="I114" s="195"/>
    </row>
    <row r="115" spans="1:9">
      <c r="A115" s="136" t="s">
        <v>537</v>
      </c>
      <c r="B115" s="195" t="s">
        <v>2208</v>
      </c>
      <c r="C115" s="195" t="s">
        <v>28</v>
      </c>
      <c r="D115" s="195" t="s">
        <v>2327</v>
      </c>
      <c r="I115" s="195"/>
    </row>
    <row r="116" spans="1:9">
      <c r="A116" s="136" t="s">
        <v>537</v>
      </c>
      <c r="B116" s="195" t="s">
        <v>544</v>
      </c>
      <c r="C116" s="195" t="s">
        <v>28</v>
      </c>
      <c r="D116" s="195" t="s">
        <v>2327</v>
      </c>
      <c r="I116" s="195"/>
    </row>
    <row r="117" spans="1:9">
      <c r="A117" s="136" t="s">
        <v>537</v>
      </c>
      <c r="B117" s="195" t="s">
        <v>551</v>
      </c>
      <c r="C117" s="195" t="s">
        <v>28</v>
      </c>
      <c r="D117" s="195" t="s">
        <v>2327</v>
      </c>
      <c r="I117" s="195"/>
    </row>
    <row r="118" spans="1:9">
      <c r="A118" s="136" t="s">
        <v>537</v>
      </c>
      <c r="B118" s="195" t="s">
        <v>108</v>
      </c>
      <c r="C118" s="195" t="s">
        <v>28</v>
      </c>
      <c r="D118" s="195" t="s">
        <v>2327</v>
      </c>
      <c r="I118" s="195"/>
    </row>
    <row r="119" spans="1:9">
      <c r="A119" s="136" t="s">
        <v>537</v>
      </c>
      <c r="B119" s="195" t="s">
        <v>113</v>
      </c>
      <c r="C119" s="195" t="s">
        <v>28</v>
      </c>
      <c r="D119" s="195" t="s">
        <v>2327</v>
      </c>
      <c r="I119" s="195"/>
    </row>
    <row r="120" spans="1:9">
      <c r="A120" s="136" t="s">
        <v>537</v>
      </c>
      <c r="B120" s="195" t="s">
        <v>2257</v>
      </c>
      <c r="C120" s="195" t="s">
        <v>28</v>
      </c>
      <c r="D120" s="195" t="s">
        <v>2327</v>
      </c>
      <c r="I120" s="195"/>
    </row>
    <row r="121" spans="1:9">
      <c r="A121" s="136" t="s">
        <v>537</v>
      </c>
      <c r="B121" s="195" t="s">
        <v>2258</v>
      </c>
      <c r="C121" s="195" t="s">
        <v>28</v>
      </c>
      <c r="D121" s="195" t="s">
        <v>2327</v>
      </c>
      <c r="I121" s="195"/>
    </row>
    <row r="122" spans="1:9">
      <c r="A122" s="191" t="s">
        <v>445</v>
      </c>
      <c r="B122" s="195" t="s">
        <v>2213</v>
      </c>
      <c r="C122" s="195" t="s">
        <v>28</v>
      </c>
      <c r="D122" s="195" t="s">
        <v>2327</v>
      </c>
      <c r="I122" s="195"/>
    </row>
    <row r="123" spans="1:9">
      <c r="A123" s="128" t="s">
        <v>2035</v>
      </c>
      <c r="B123" s="195" t="s">
        <v>2188</v>
      </c>
      <c r="C123" s="195" t="s">
        <v>28</v>
      </c>
      <c r="D123" s="195" t="s">
        <v>2327</v>
      </c>
      <c r="I123" s="195"/>
    </row>
    <row r="124" spans="1:9">
      <c r="A124" s="128" t="s">
        <v>2035</v>
      </c>
      <c r="B124" s="195" t="s">
        <v>420</v>
      </c>
      <c r="C124" s="195" t="s">
        <v>28</v>
      </c>
      <c r="D124" s="195" t="s">
        <v>2327</v>
      </c>
      <c r="I124" s="195"/>
    </row>
    <row r="125" spans="1:9">
      <c r="A125" s="128" t="s">
        <v>2035</v>
      </c>
      <c r="B125" s="195" t="s">
        <v>2202</v>
      </c>
      <c r="C125" s="195" t="s">
        <v>28</v>
      </c>
      <c r="D125" s="195" t="s">
        <v>2327</v>
      </c>
      <c r="I125" s="195"/>
    </row>
    <row r="126" spans="1:9">
      <c r="A126" s="128" t="s">
        <v>2035</v>
      </c>
      <c r="B126" s="195" t="s">
        <v>108</v>
      </c>
      <c r="C126" s="195" t="s">
        <v>28</v>
      </c>
      <c r="D126" s="195" t="s">
        <v>2327</v>
      </c>
      <c r="I126" s="195"/>
    </row>
    <row r="127" spans="1:9">
      <c r="A127" s="128" t="s">
        <v>2035</v>
      </c>
      <c r="B127" s="195" t="s">
        <v>271</v>
      </c>
      <c r="C127" s="195" t="s">
        <v>28</v>
      </c>
      <c r="D127" s="195" t="s">
        <v>2327</v>
      </c>
      <c r="I127" s="195"/>
    </row>
    <row r="128" spans="1:9">
      <c r="A128" s="144" t="s">
        <v>658</v>
      </c>
      <c r="B128" s="195" t="s">
        <v>704</v>
      </c>
      <c r="C128" s="195" t="s">
        <v>399</v>
      </c>
      <c r="D128" s="195" t="s">
        <v>2327</v>
      </c>
      <c r="I128" s="195"/>
    </row>
    <row r="129" spans="1:9">
      <c r="A129" s="120" t="s">
        <v>658</v>
      </c>
      <c r="B129" s="195" t="s">
        <v>405</v>
      </c>
      <c r="C129" s="195" t="s">
        <v>399</v>
      </c>
      <c r="D129" s="195" t="s">
        <v>2327</v>
      </c>
      <c r="I129" s="195"/>
    </row>
    <row r="130" spans="1:9">
      <c r="A130" s="120" t="s">
        <v>658</v>
      </c>
      <c r="B130" s="195" t="s">
        <v>697</v>
      </c>
      <c r="C130" s="195" t="s">
        <v>399</v>
      </c>
      <c r="D130" s="195" t="s">
        <v>2327</v>
      </c>
      <c r="I130" s="195"/>
    </row>
    <row r="131" spans="1:9">
      <c r="A131" s="144" t="s">
        <v>658</v>
      </c>
      <c r="B131" s="195" t="s">
        <v>700</v>
      </c>
      <c r="C131" s="195" t="s">
        <v>399</v>
      </c>
      <c r="D131" s="195" t="s">
        <v>2327</v>
      </c>
      <c r="I131" s="195"/>
    </row>
    <row r="132" spans="1:9">
      <c r="A132" s="120" t="s">
        <v>658</v>
      </c>
      <c r="B132" s="195" t="s">
        <v>717</v>
      </c>
      <c r="C132" s="195" t="s">
        <v>399</v>
      </c>
      <c r="D132" s="195" t="s">
        <v>2327</v>
      </c>
      <c r="I132" s="195"/>
    </row>
    <row r="133" spans="1:9">
      <c r="A133" s="120" t="s">
        <v>658</v>
      </c>
      <c r="B133" s="195" t="s">
        <v>169</v>
      </c>
      <c r="C133" s="195" t="s">
        <v>399</v>
      </c>
      <c r="D133" s="195" t="s">
        <v>2327</v>
      </c>
      <c r="I133" s="195"/>
    </row>
    <row r="134" spans="1:9">
      <c r="A134" s="146" t="s">
        <v>658</v>
      </c>
      <c r="B134" s="195" t="s">
        <v>2190</v>
      </c>
      <c r="C134" s="195" t="s">
        <v>399</v>
      </c>
      <c r="D134" s="195" t="s">
        <v>2327</v>
      </c>
      <c r="I134" s="195"/>
    </row>
    <row r="135" spans="1:9">
      <c r="A135" s="146" t="s">
        <v>658</v>
      </c>
      <c r="B135" s="195" t="s">
        <v>2189</v>
      </c>
      <c r="C135" s="195" t="s">
        <v>399</v>
      </c>
      <c r="D135" s="195" t="s">
        <v>2327</v>
      </c>
      <c r="I135" s="195"/>
    </row>
    <row r="136" spans="1:9">
      <c r="A136" s="120" t="s">
        <v>658</v>
      </c>
      <c r="B136" s="195" t="s">
        <v>2185</v>
      </c>
      <c r="C136" s="195" t="s">
        <v>399</v>
      </c>
      <c r="D136" s="195" t="s">
        <v>2327</v>
      </c>
      <c r="I136" s="195"/>
    </row>
    <row r="137" spans="1:9">
      <c r="A137" s="146" t="s">
        <v>658</v>
      </c>
      <c r="B137" s="195" t="s">
        <v>2145</v>
      </c>
      <c r="C137" s="195" t="s">
        <v>399</v>
      </c>
      <c r="D137" s="195" t="s">
        <v>2327</v>
      </c>
      <c r="I137" s="195"/>
    </row>
    <row r="138" spans="1:9">
      <c r="A138" s="120" t="s">
        <v>658</v>
      </c>
      <c r="B138" s="195" t="s">
        <v>710</v>
      </c>
      <c r="C138" s="195" t="s">
        <v>399</v>
      </c>
      <c r="D138" s="195" t="s">
        <v>2327</v>
      </c>
      <c r="I138" s="195"/>
    </row>
    <row r="139" spans="1:9">
      <c r="A139" s="144" t="s">
        <v>658</v>
      </c>
      <c r="B139" s="195" t="s">
        <v>2195</v>
      </c>
      <c r="C139" s="195" t="s">
        <v>399</v>
      </c>
      <c r="D139" s="195" t="s">
        <v>2327</v>
      </c>
      <c r="I139" s="195"/>
    </row>
    <row r="140" spans="1:9">
      <c r="A140" s="146" t="s">
        <v>658</v>
      </c>
      <c r="B140" s="195" t="s">
        <v>2216</v>
      </c>
      <c r="C140" s="195" t="s">
        <v>399</v>
      </c>
      <c r="D140" s="195" t="s">
        <v>2327</v>
      </c>
      <c r="I140" s="195"/>
    </row>
    <row r="141" spans="1:9">
      <c r="A141" s="144" t="s">
        <v>658</v>
      </c>
      <c r="B141" s="195" t="s">
        <v>252</v>
      </c>
      <c r="C141" s="195" t="s">
        <v>399</v>
      </c>
      <c r="D141" s="195" t="s">
        <v>2327</v>
      </c>
      <c r="I141" s="195"/>
    </row>
    <row r="142" spans="1:9">
      <c r="A142" s="120" t="s">
        <v>658</v>
      </c>
      <c r="B142" s="195" t="s">
        <v>723</v>
      </c>
      <c r="C142" s="195" t="s">
        <v>399</v>
      </c>
      <c r="D142" s="195" t="s">
        <v>2327</v>
      </c>
      <c r="I142" s="195"/>
    </row>
    <row r="143" spans="1:9">
      <c r="A143" s="227" t="s">
        <v>658</v>
      </c>
      <c r="B143" s="195" t="s">
        <v>715</v>
      </c>
      <c r="C143" s="195" t="s">
        <v>399</v>
      </c>
      <c r="D143" s="195" t="s">
        <v>2327</v>
      </c>
      <c r="I143" s="195"/>
    </row>
    <row r="144" spans="1:9">
      <c r="A144" s="227" t="s">
        <v>658</v>
      </c>
      <c r="B144" s="195" t="s">
        <v>691</v>
      </c>
      <c r="C144" s="195" t="s">
        <v>399</v>
      </c>
      <c r="D144" s="195" t="s">
        <v>2327</v>
      </c>
      <c r="I144" s="195"/>
    </row>
    <row r="145" spans="1:9">
      <c r="A145" s="147" t="s">
        <v>658</v>
      </c>
      <c r="B145" s="195" t="s">
        <v>671</v>
      </c>
      <c r="C145" s="195" t="s">
        <v>399</v>
      </c>
      <c r="D145" s="195" t="s">
        <v>2327</v>
      </c>
      <c r="I145" s="195"/>
    </row>
    <row r="146" spans="1:9">
      <c r="A146" s="227" t="s">
        <v>658</v>
      </c>
      <c r="B146" s="195" t="s">
        <v>706</v>
      </c>
      <c r="C146" s="195" t="s">
        <v>399</v>
      </c>
      <c r="D146" s="195" t="s">
        <v>2327</v>
      </c>
      <c r="I146" s="195"/>
    </row>
    <row r="147" spans="1:9">
      <c r="A147" s="147" t="s">
        <v>658</v>
      </c>
      <c r="B147" s="195" t="s">
        <v>2238</v>
      </c>
      <c r="C147" s="195" t="s">
        <v>399</v>
      </c>
      <c r="D147" s="195" t="s">
        <v>2327</v>
      </c>
      <c r="I147" s="195"/>
    </row>
    <row r="148" spans="1:9">
      <c r="A148" s="147" t="s">
        <v>658</v>
      </c>
      <c r="B148" s="195" t="s">
        <v>2255</v>
      </c>
      <c r="C148" s="195" t="s">
        <v>399</v>
      </c>
      <c r="D148" s="195" t="s">
        <v>2327</v>
      </c>
      <c r="I148" s="195"/>
    </row>
    <row r="149" spans="1:9">
      <c r="A149" s="227" t="s">
        <v>658</v>
      </c>
      <c r="B149" s="195" t="s">
        <v>696</v>
      </c>
      <c r="C149" s="195" t="s">
        <v>399</v>
      </c>
      <c r="D149" s="195" t="s">
        <v>2327</v>
      </c>
      <c r="I149" s="195"/>
    </row>
    <row r="150" spans="1:9">
      <c r="A150" s="147" t="s">
        <v>658</v>
      </c>
      <c r="B150" s="195" t="s">
        <v>533</v>
      </c>
      <c r="C150" s="195" t="s">
        <v>399</v>
      </c>
      <c r="D150" s="195" t="s">
        <v>2327</v>
      </c>
      <c r="I150" s="195"/>
    </row>
    <row r="151" spans="1:9">
      <c r="A151" s="147" t="s">
        <v>658</v>
      </c>
      <c r="B151" s="195" t="s">
        <v>681</v>
      </c>
      <c r="C151" s="195" t="s">
        <v>399</v>
      </c>
      <c r="D151" s="195" t="s">
        <v>2327</v>
      </c>
      <c r="I151" s="195"/>
    </row>
    <row r="152" spans="1:9">
      <c r="A152" s="147" t="s">
        <v>658</v>
      </c>
      <c r="B152" s="195" t="s">
        <v>674</v>
      </c>
      <c r="C152" s="195" t="s">
        <v>399</v>
      </c>
      <c r="D152" s="195" t="s">
        <v>2327</v>
      </c>
      <c r="I152" s="195"/>
    </row>
    <row r="153" spans="1:9">
      <c r="A153" s="147" t="s">
        <v>658</v>
      </c>
      <c r="B153" s="195" t="s">
        <v>685</v>
      </c>
      <c r="C153" s="195" t="s">
        <v>399</v>
      </c>
      <c r="D153" s="195" t="s">
        <v>2327</v>
      </c>
      <c r="I153" s="195"/>
    </row>
    <row r="154" spans="1:9">
      <c r="A154" s="147" t="s">
        <v>658</v>
      </c>
      <c r="B154" s="195" t="s">
        <v>535</v>
      </c>
      <c r="C154" s="195" t="s">
        <v>399</v>
      </c>
      <c r="D154" s="195" t="s">
        <v>2327</v>
      </c>
      <c r="I154" s="195"/>
    </row>
    <row r="155" spans="1:9">
      <c r="A155" s="227" t="s">
        <v>658</v>
      </c>
      <c r="B155" s="195" t="s">
        <v>108</v>
      </c>
      <c r="C155" s="195" t="s">
        <v>399</v>
      </c>
      <c r="D155" s="195" t="s">
        <v>2327</v>
      </c>
      <c r="I155" s="195"/>
    </row>
    <row r="156" spans="1:9">
      <c r="A156" s="227" t="s">
        <v>658</v>
      </c>
      <c r="B156" s="195" t="s">
        <v>713</v>
      </c>
      <c r="C156" s="195" t="s">
        <v>399</v>
      </c>
      <c r="D156" s="195" t="s">
        <v>2327</v>
      </c>
      <c r="I156" s="195"/>
    </row>
    <row r="157" spans="1:9">
      <c r="A157" s="147" t="s">
        <v>658</v>
      </c>
      <c r="B157" s="195" t="s">
        <v>2270</v>
      </c>
      <c r="C157" s="195" t="s">
        <v>399</v>
      </c>
      <c r="D157" s="195" t="s">
        <v>2327</v>
      </c>
      <c r="I157" s="195"/>
    </row>
    <row r="158" spans="1:9">
      <c r="A158" s="148" t="s">
        <v>2338</v>
      </c>
      <c r="B158" s="195" t="s">
        <v>704</v>
      </c>
      <c r="C158" s="195" t="s">
        <v>399</v>
      </c>
      <c r="D158" s="195" t="s">
        <v>2327</v>
      </c>
      <c r="I158" s="195"/>
    </row>
    <row r="159" spans="1:9">
      <c r="A159" s="148" t="s">
        <v>2338</v>
      </c>
      <c r="B159" s="195" t="s">
        <v>697</v>
      </c>
      <c r="C159" s="195" t="s">
        <v>399</v>
      </c>
      <c r="D159" s="195" t="s">
        <v>2327</v>
      </c>
      <c r="I159" s="195"/>
    </row>
    <row r="160" spans="1:9">
      <c r="A160" s="148" t="s">
        <v>2338</v>
      </c>
      <c r="B160" s="195" t="s">
        <v>700</v>
      </c>
      <c r="C160" s="195" t="s">
        <v>399</v>
      </c>
      <c r="D160" s="195" t="s">
        <v>2327</v>
      </c>
      <c r="I160" s="195"/>
    </row>
    <row r="161" spans="1:9">
      <c r="A161" s="148" t="s">
        <v>2338</v>
      </c>
      <c r="B161" s="195" t="s">
        <v>717</v>
      </c>
      <c r="C161" s="195" t="s">
        <v>399</v>
      </c>
      <c r="D161" s="195" t="s">
        <v>2327</v>
      </c>
      <c r="I161" s="195"/>
    </row>
    <row r="162" spans="1:9">
      <c r="A162" s="148" t="s">
        <v>2338</v>
      </c>
      <c r="B162" s="195" t="s">
        <v>2081</v>
      </c>
      <c r="C162" s="195" t="s">
        <v>399</v>
      </c>
      <c r="D162" s="195" t="s">
        <v>2327</v>
      </c>
      <c r="I162" s="195"/>
    </row>
    <row r="163" spans="1:9">
      <c r="A163" s="148" t="s">
        <v>2338</v>
      </c>
      <c r="B163" s="195" t="s">
        <v>739</v>
      </c>
      <c r="C163" s="195" t="s">
        <v>399</v>
      </c>
      <c r="D163" s="195" t="s">
        <v>2327</v>
      </c>
      <c r="I163" s="195"/>
    </row>
    <row r="164" spans="1:9">
      <c r="A164" s="148" t="s">
        <v>2338</v>
      </c>
      <c r="B164" s="195" t="s">
        <v>169</v>
      </c>
      <c r="C164" s="195" t="s">
        <v>399</v>
      </c>
      <c r="D164" s="195" t="s">
        <v>2327</v>
      </c>
      <c r="I164" s="195"/>
    </row>
    <row r="165" spans="1:9">
      <c r="A165" s="148" t="s">
        <v>2338</v>
      </c>
      <c r="B165" s="195" t="s">
        <v>2190</v>
      </c>
      <c r="C165" s="195" t="s">
        <v>399</v>
      </c>
      <c r="D165" s="195" t="s">
        <v>2327</v>
      </c>
      <c r="I165" s="195"/>
    </row>
    <row r="166" spans="1:9">
      <c r="A166" s="148" t="s">
        <v>2338</v>
      </c>
      <c r="B166" s="195" t="s">
        <v>2189</v>
      </c>
      <c r="C166" s="195" t="s">
        <v>399</v>
      </c>
      <c r="D166" s="195" t="s">
        <v>2327</v>
      </c>
      <c r="I166" s="195"/>
    </row>
    <row r="167" spans="1:9">
      <c r="A167" s="148" t="s">
        <v>2338</v>
      </c>
      <c r="B167" s="195" t="s">
        <v>2185</v>
      </c>
      <c r="C167" s="195" t="s">
        <v>399</v>
      </c>
      <c r="D167" s="195" t="s">
        <v>2327</v>
      </c>
      <c r="I167" s="195"/>
    </row>
    <row r="168" spans="1:9">
      <c r="A168" s="148" t="s">
        <v>2338</v>
      </c>
      <c r="B168" s="195" t="s">
        <v>2145</v>
      </c>
      <c r="C168" s="195" t="s">
        <v>399</v>
      </c>
      <c r="D168" s="195" t="s">
        <v>2327</v>
      </c>
      <c r="I168" s="195"/>
    </row>
    <row r="169" spans="1:9">
      <c r="A169" s="148" t="s">
        <v>2338</v>
      </c>
      <c r="B169" s="195" t="s">
        <v>710</v>
      </c>
      <c r="C169" s="195" t="s">
        <v>399</v>
      </c>
      <c r="D169" s="195" t="s">
        <v>2327</v>
      </c>
      <c r="I169" s="195"/>
    </row>
    <row r="170" spans="1:9">
      <c r="A170" s="148" t="s">
        <v>2338</v>
      </c>
      <c r="B170" s="195" t="s">
        <v>2195</v>
      </c>
      <c r="C170" s="195" t="s">
        <v>399</v>
      </c>
      <c r="D170" s="195" t="s">
        <v>2327</v>
      </c>
      <c r="I170" s="195"/>
    </row>
    <row r="171" spans="1:9">
      <c r="A171" s="148" t="s">
        <v>2338</v>
      </c>
      <c r="B171" s="195" t="s">
        <v>2216</v>
      </c>
      <c r="C171" s="195" t="s">
        <v>399</v>
      </c>
      <c r="D171" s="195" t="s">
        <v>2327</v>
      </c>
      <c r="I171" s="195"/>
    </row>
    <row r="172" spans="1:9">
      <c r="A172" s="148" t="s">
        <v>2338</v>
      </c>
      <c r="B172" s="195" t="s">
        <v>252</v>
      </c>
      <c r="C172" s="195" t="s">
        <v>399</v>
      </c>
      <c r="D172" s="195" t="s">
        <v>2327</v>
      </c>
      <c r="I172" s="195"/>
    </row>
    <row r="173" spans="1:9">
      <c r="A173" s="148" t="s">
        <v>2338</v>
      </c>
      <c r="B173" s="195" t="s">
        <v>715</v>
      </c>
      <c r="C173" s="195" t="s">
        <v>399</v>
      </c>
      <c r="D173" s="195" t="s">
        <v>2327</v>
      </c>
      <c r="I173" s="195"/>
    </row>
    <row r="174" spans="1:9">
      <c r="A174" s="148" t="s">
        <v>2338</v>
      </c>
      <c r="B174" s="195" t="s">
        <v>691</v>
      </c>
      <c r="C174" s="195" t="s">
        <v>399</v>
      </c>
      <c r="D174" s="195" t="s">
        <v>2327</v>
      </c>
      <c r="I174" s="195"/>
    </row>
    <row r="175" spans="1:9">
      <c r="A175" s="148" t="s">
        <v>2338</v>
      </c>
      <c r="B175" s="195" t="s">
        <v>746</v>
      </c>
      <c r="C175" s="195" t="s">
        <v>399</v>
      </c>
      <c r="D175" s="195" t="s">
        <v>2327</v>
      </c>
      <c r="I175" s="195"/>
    </row>
    <row r="176" spans="1:9">
      <c r="A176" s="148" t="s">
        <v>2338</v>
      </c>
      <c r="B176" s="195" t="s">
        <v>671</v>
      </c>
      <c r="C176" s="195" t="s">
        <v>399</v>
      </c>
      <c r="D176" s="195" t="s">
        <v>2327</v>
      </c>
      <c r="I176" s="195"/>
    </row>
    <row r="177" spans="1:9">
      <c r="A177" s="148" t="s">
        <v>2338</v>
      </c>
      <c r="B177" s="195" t="s">
        <v>706</v>
      </c>
      <c r="C177" s="195" t="s">
        <v>399</v>
      </c>
      <c r="D177" s="195" t="s">
        <v>2327</v>
      </c>
      <c r="I177" s="195"/>
    </row>
    <row r="178" spans="1:9">
      <c r="A178" s="148" t="s">
        <v>2338</v>
      </c>
      <c r="B178" s="195" t="s">
        <v>2238</v>
      </c>
      <c r="C178" s="195" t="s">
        <v>399</v>
      </c>
      <c r="D178" s="195" t="s">
        <v>2327</v>
      </c>
      <c r="I178" s="195"/>
    </row>
    <row r="179" spans="1:9">
      <c r="A179" s="148" t="s">
        <v>2338</v>
      </c>
      <c r="B179" s="195" t="s">
        <v>696</v>
      </c>
      <c r="C179" s="195" t="s">
        <v>399</v>
      </c>
      <c r="D179" s="195" t="s">
        <v>2327</v>
      </c>
      <c r="I179" s="195"/>
    </row>
    <row r="180" spans="1:9">
      <c r="A180" s="148" t="s">
        <v>2338</v>
      </c>
      <c r="B180" s="195" t="s">
        <v>2271</v>
      </c>
      <c r="C180" s="195" t="s">
        <v>399</v>
      </c>
      <c r="D180" s="195" t="s">
        <v>2327</v>
      </c>
      <c r="I180" s="195"/>
    </row>
    <row r="181" spans="1:9">
      <c r="A181" s="148" t="s">
        <v>2338</v>
      </c>
      <c r="B181" s="195" t="s">
        <v>108</v>
      </c>
      <c r="C181" s="195" t="s">
        <v>399</v>
      </c>
      <c r="D181" s="195" t="s">
        <v>2327</v>
      </c>
      <c r="I181" s="195"/>
    </row>
    <row r="182" spans="1:9">
      <c r="A182" s="148" t="s">
        <v>2338</v>
      </c>
      <c r="B182" s="195" t="s">
        <v>713</v>
      </c>
      <c r="C182" s="195" t="s">
        <v>399</v>
      </c>
      <c r="D182" s="195" t="s">
        <v>2327</v>
      </c>
      <c r="I182" s="195"/>
    </row>
    <row r="183" spans="1:9">
      <c r="A183" s="148" t="s">
        <v>2338</v>
      </c>
      <c r="B183" s="195" t="s">
        <v>2270</v>
      </c>
      <c r="C183" s="195" t="s">
        <v>399</v>
      </c>
      <c r="D183" s="195" t="s">
        <v>2327</v>
      </c>
      <c r="I183" s="195"/>
    </row>
    <row r="184" spans="1:9">
      <c r="A184" s="186" t="s">
        <v>1479</v>
      </c>
      <c r="B184" s="195" t="s">
        <v>2244</v>
      </c>
      <c r="C184" s="195" t="s">
        <v>399</v>
      </c>
      <c r="D184" s="195" t="s">
        <v>2327</v>
      </c>
      <c r="I184" s="195"/>
    </row>
    <row r="185" spans="1:9">
      <c r="A185" s="187" t="s">
        <v>1479</v>
      </c>
      <c r="B185" s="195" t="s">
        <v>2253</v>
      </c>
      <c r="C185" s="195" t="s">
        <v>399</v>
      </c>
      <c r="D185" s="195" t="s">
        <v>2327</v>
      </c>
      <c r="I185" s="195"/>
    </row>
    <row r="186" spans="1:9">
      <c r="A186" s="148" t="s">
        <v>789</v>
      </c>
      <c r="B186" s="195" t="s">
        <v>43</v>
      </c>
      <c r="C186" s="195" t="s">
        <v>28</v>
      </c>
      <c r="D186" s="195" t="s">
        <v>2327</v>
      </c>
      <c r="I186" s="195"/>
    </row>
    <row r="187" spans="1:9">
      <c r="A187" s="147" t="s">
        <v>789</v>
      </c>
      <c r="B187" s="195" t="s">
        <v>582</v>
      </c>
      <c r="C187" s="195" t="s">
        <v>28</v>
      </c>
      <c r="D187" s="195" t="s">
        <v>2327</v>
      </c>
      <c r="I187" s="195"/>
    </row>
    <row r="188" spans="1:9">
      <c r="A188" s="147" t="s">
        <v>789</v>
      </c>
      <c r="B188" s="195" t="s">
        <v>2185</v>
      </c>
      <c r="C188" s="195" t="s">
        <v>28</v>
      </c>
      <c r="D188" s="195" t="s">
        <v>2327</v>
      </c>
      <c r="I188" s="195"/>
    </row>
    <row r="189" spans="1:9">
      <c r="A189" s="331" t="s">
        <v>789</v>
      </c>
      <c r="B189" s="195" t="s">
        <v>2145</v>
      </c>
      <c r="C189" s="195" t="s">
        <v>28</v>
      </c>
      <c r="D189" s="195" t="s">
        <v>2327</v>
      </c>
      <c r="I189" s="195"/>
    </row>
    <row r="190" spans="1:9">
      <c r="A190" s="147" t="s">
        <v>789</v>
      </c>
      <c r="B190" s="195" t="s">
        <v>120</v>
      </c>
      <c r="C190" s="195" t="s">
        <v>28</v>
      </c>
      <c r="D190" s="195" t="s">
        <v>2327</v>
      </c>
      <c r="I190" s="195"/>
    </row>
    <row r="191" spans="1:9">
      <c r="A191" s="147" t="s">
        <v>789</v>
      </c>
      <c r="B191" s="195" t="s">
        <v>2208</v>
      </c>
      <c r="C191" s="195" t="s">
        <v>28</v>
      </c>
      <c r="D191" s="195" t="s">
        <v>2327</v>
      </c>
      <c r="I191" s="195"/>
    </row>
    <row r="192" spans="1:9">
      <c r="A192" s="150" t="s">
        <v>1547</v>
      </c>
      <c r="B192" s="195" t="s">
        <v>893</v>
      </c>
      <c r="C192" s="195" t="s">
        <v>28</v>
      </c>
      <c r="D192" s="195" t="s">
        <v>2327</v>
      </c>
      <c r="I192" s="195"/>
    </row>
    <row r="193" spans="1:9">
      <c r="A193" s="150" t="s">
        <v>2128</v>
      </c>
      <c r="B193" s="195" t="s">
        <v>710</v>
      </c>
      <c r="C193" s="195" t="s">
        <v>28</v>
      </c>
      <c r="D193" s="195" t="s">
        <v>2327</v>
      </c>
      <c r="I193" s="195"/>
    </row>
    <row r="194" spans="1:9">
      <c r="A194" s="192" t="s">
        <v>981</v>
      </c>
      <c r="B194" s="195" t="s">
        <v>2213</v>
      </c>
      <c r="C194" s="195" t="s">
        <v>28</v>
      </c>
      <c r="D194" s="195" t="s">
        <v>2327</v>
      </c>
      <c r="I194" s="195"/>
    </row>
    <row r="195" spans="1:9">
      <c r="A195" s="192" t="s">
        <v>987</v>
      </c>
      <c r="B195" s="195" t="s">
        <v>2213</v>
      </c>
      <c r="C195" s="195" t="s">
        <v>28</v>
      </c>
      <c r="D195" s="195" t="s">
        <v>2327</v>
      </c>
      <c r="I195" s="195"/>
    </row>
    <row r="196" spans="1:9">
      <c r="A196" s="148" t="s">
        <v>991</v>
      </c>
      <c r="B196" s="195" t="s">
        <v>2202</v>
      </c>
      <c r="C196" s="195" t="s">
        <v>28</v>
      </c>
      <c r="D196" s="195" t="s">
        <v>2327</v>
      </c>
      <c r="I196" s="195"/>
    </row>
    <row r="197" spans="1:9">
      <c r="A197" s="147" t="s">
        <v>995</v>
      </c>
      <c r="B197" s="195" t="s">
        <v>2230</v>
      </c>
      <c r="C197" s="195" t="s">
        <v>28</v>
      </c>
      <c r="D197" s="195" t="s">
        <v>2327</v>
      </c>
      <c r="I197" s="195"/>
    </row>
    <row r="198" spans="1:9">
      <c r="A198" s="147" t="s">
        <v>995</v>
      </c>
      <c r="B198" s="195" t="s">
        <v>255</v>
      </c>
      <c r="C198" s="195" t="s">
        <v>28</v>
      </c>
      <c r="D198" s="195" t="s">
        <v>2327</v>
      </c>
      <c r="I198" s="195"/>
    </row>
    <row r="199" spans="1:9">
      <c r="A199" s="147" t="s">
        <v>995</v>
      </c>
      <c r="B199" s="195" t="s">
        <v>2237</v>
      </c>
      <c r="C199" s="195" t="s">
        <v>28</v>
      </c>
      <c r="D199" s="195" t="s">
        <v>2327</v>
      </c>
      <c r="I199" s="195"/>
    </row>
    <row r="200" spans="1:9">
      <c r="A200" s="147" t="s">
        <v>995</v>
      </c>
      <c r="B200" s="195" t="s">
        <v>2245</v>
      </c>
      <c r="C200" s="195" t="s">
        <v>28</v>
      </c>
      <c r="D200" s="195" t="s">
        <v>2327</v>
      </c>
      <c r="I200" s="195"/>
    </row>
    <row r="201" spans="1:9">
      <c r="A201" s="147" t="s">
        <v>995</v>
      </c>
      <c r="B201" s="195" t="s">
        <v>1003</v>
      </c>
      <c r="C201" s="195" t="s">
        <v>28</v>
      </c>
      <c r="D201" s="195" t="s">
        <v>2327</v>
      </c>
      <c r="I201" s="195"/>
    </row>
    <row r="202" spans="1:9">
      <c r="A202" s="147" t="s">
        <v>995</v>
      </c>
      <c r="B202" s="195" t="s">
        <v>2267</v>
      </c>
      <c r="C202" s="195" t="s">
        <v>28</v>
      </c>
      <c r="D202" s="195" t="s">
        <v>2327</v>
      </c>
      <c r="I202" s="195"/>
    </row>
    <row r="203" spans="1:9">
      <c r="A203" s="147" t="s">
        <v>1031</v>
      </c>
      <c r="B203" s="195" t="s">
        <v>2202</v>
      </c>
      <c r="C203" s="195" t="s">
        <v>28</v>
      </c>
      <c r="D203" s="195" t="s">
        <v>2327</v>
      </c>
      <c r="I203" s="195"/>
    </row>
    <row r="204" spans="1:9">
      <c r="A204" s="318" t="s">
        <v>349</v>
      </c>
      <c r="B204" s="195" t="s">
        <v>2204</v>
      </c>
      <c r="C204" s="195" t="s">
        <v>28</v>
      </c>
      <c r="D204" s="195" t="s">
        <v>2328</v>
      </c>
      <c r="I204" s="195"/>
    </row>
    <row r="205" spans="1:9">
      <c r="A205" s="318" t="s">
        <v>349</v>
      </c>
      <c r="B205" s="195" t="s">
        <v>2201</v>
      </c>
      <c r="C205" s="195" t="s">
        <v>28</v>
      </c>
      <c r="D205" s="195" t="s">
        <v>2328</v>
      </c>
      <c r="I205" s="195"/>
    </row>
    <row r="206" spans="1:9">
      <c r="A206" s="318" t="s">
        <v>349</v>
      </c>
      <c r="B206" s="195" t="s">
        <v>350</v>
      </c>
      <c r="C206" s="195" t="s">
        <v>28</v>
      </c>
      <c r="D206" s="195" t="s">
        <v>2328</v>
      </c>
      <c r="I206" s="195"/>
    </row>
    <row r="207" spans="1:9">
      <c r="A207" s="147" t="s">
        <v>457</v>
      </c>
      <c r="B207" s="195" t="s">
        <v>2219</v>
      </c>
      <c r="C207" s="195" t="s">
        <v>28</v>
      </c>
      <c r="D207" s="195" t="s">
        <v>2327</v>
      </c>
      <c r="I207" s="195"/>
    </row>
    <row r="208" spans="1:9">
      <c r="A208" s="147" t="s">
        <v>457</v>
      </c>
      <c r="B208" s="195" t="s">
        <v>2202</v>
      </c>
      <c r="C208" s="195" t="s">
        <v>28</v>
      </c>
      <c r="D208" s="195" t="s">
        <v>2327</v>
      </c>
      <c r="I208" s="195"/>
    </row>
    <row r="209" spans="1:9">
      <c r="A209" s="147" t="s">
        <v>457</v>
      </c>
      <c r="B209" s="195" t="s">
        <v>2213</v>
      </c>
      <c r="C209" s="195" t="s">
        <v>28</v>
      </c>
      <c r="D209" s="195" t="s">
        <v>2327</v>
      </c>
      <c r="I209" s="195"/>
    </row>
    <row r="210" spans="1:9">
      <c r="A210" s="147" t="s">
        <v>457</v>
      </c>
      <c r="B210" s="195" t="s">
        <v>2204</v>
      </c>
      <c r="C210" s="195" t="s">
        <v>28</v>
      </c>
      <c r="D210" s="195" t="s">
        <v>2327</v>
      </c>
      <c r="I210" s="195"/>
    </row>
    <row r="211" spans="1:9">
      <c r="A211" s="147" t="s">
        <v>457</v>
      </c>
      <c r="B211" s="195" t="s">
        <v>2200</v>
      </c>
      <c r="C211" s="195" t="s">
        <v>28</v>
      </c>
      <c r="D211" s="195" t="s">
        <v>2327</v>
      </c>
      <c r="I211" s="195"/>
    </row>
    <row r="212" spans="1:9">
      <c r="A212" s="147" t="s">
        <v>457</v>
      </c>
      <c r="B212" s="195" t="s">
        <v>2201</v>
      </c>
      <c r="C212" s="195" t="s">
        <v>28</v>
      </c>
      <c r="D212" s="195" t="s">
        <v>2327</v>
      </c>
      <c r="I212" s="195"/>
    </row>
    <row r="213" spans="1:9">
      <c r="A213" s="147" t="s">
        <v>457</v>
      </c>
      <c r="B213" s="195" t="s">
        <v>252</v>
      </c>
      <c r="C213" s="195" t="s">
        <v>28</v>
      </c>
      <c r="D213" s="195" t="s">
        <v>2327</v>
      </c>
      <c r="I213" s="195"/>
    </row>
    <row r="214" spans="1:9">
      <c r="A214" s="147" t="s">
        <v>457</v>
      </c>
      <c r="B214" s="195" t="s">
        <v>2229</v>
      </c>
      <c r="C214" s="195" t="s">
        <v>28</v>
      </c>
      <c r="D214" s="195" t="s">
        <v>2327</v>
      </c>
      <c r="I214" s="195"/>
    </row>
    <row r="215" spans="1:9">
      <c r="A215" s="147" t="s">
        <v>457</v>
      </c>
      <c r="B215" s="195" t="s">
        <v>255</v>
      </c>
      <c r="C215" s="195" t="s">
        <v>28</v>
      </c>
      <c r="D215" s="195" t="s">
        <v>2327</v>
      </c>
      <c r="I215" s="195"/>
    </row>
    <row r="216" spans="1:9">
      <c r="A216" s="147" t="s">
        <v>457</v>
      </c>
      <c r="B216" s="195" t="s">
        <v>2236</v>
      </c>
      <c r="C216" s="195" t="s">
        <v>28</v>
      </c>
      <c r="D216" s="195" t="s">
        <v>2327</v>
      </c>
      <c r="I216" s="195"/>
    </row>
    <row r="217" spans="1:9">
      <c r="A217" s="147" t="s">
        <v>457</v>
      </c>
      <c r="B217" s="195" t="s">
        <v>2243</v>
      </c>
      <c r="C217" s="195" t="s">
        <v>28</v>
      </c>
      <c r="D217" s="195" t="s">
        <v>2327</v>
      </c>
      <c r="I217" s="195"/>
    </row>
    <row r="218" spans="1:9">
      <c r="A218" s="147" t="s">
        <v>457</v>
      </c>
      <c r="B218" s="195" t="s">
        <v>2242</v>
      </c>
      <c r="C218" s="195" t="s">
        <v>28</v>
      </c>
      <c r="D218" s="195" t="s">
        <v>2327</v>
      </c>
      <c r="I218" s="195"/>
    </row>
    <row r="219" spans="1:9">
      <c r="A219" s="147" t="s">
        <v>457</v>
      </c>
      <c r="B219" s="195" t="s">
        <v>271</v>
      </c>
      <c r="C219" s="195" t="s">
        <v>28</v>
      </c>
      <c r="D219" s="195" t="s">
        <v>2327</v>
      </c>
      <c r="I219" s="195"/>
    </row>
    <row r="220" spans="1:9">
      <c r="A220" s="192" t="s">
        <v>1101</v>
      </c>
      <c r="B220" s="195" t="s">
        <v>2213</v>
      </c>
      <c r="C220" s="195" t="s">
        <v>28</v>
      </c>
      <c r="D220" s="195" t="s">
        <v>2327</v>
      </c>
      <c r="I220" s="195"/>
    </row>
    <row r="221" spans="1:9">
      <c r="A221" s="147" t="s">
        <v>361</v>
      </c>
      <c r="B221" s="195" t="s">
        <v>2244</v>
      </c>
      <c r="C221" s="195" t="s">
        <v>362</v>
      </c>
      <c r="D221" s="195" t="s">
        <v>2327</v>
      </c>
      <c r="I221" s="195"/>
    </row>
    <row r="222" spans="1:9">
      <c r="A222" s="318" t="s">
        <v>361</v>
      </c>
      <c r="B222" s="195" t="s">
        <v>2279</v>
      </c>
      <c r="C222" s="195" t="s">
        <v>362</v>
      </c>
      <c r="D222" s="195" t="s">
        <v>2328</v>
      </c>
      <c r="I222" s="195"/>
    </row>
    <row r="223" spans="1:9">
      <c r="A223" s="318" t="s">
        <v>361</v>
      </c>
      <c r="B223" s="195" t="s">
        <v>2278</v>
      </c>
      <c r="C223" s="195" t="s">
        <v>399</v>
      </c>
      <c r="D223" s="195" t="s">
        <v>2328</v>
      </c>
      <c r="I223" s="195"/>
    </row>
    <row r="224" spans="1:9">
      <c r="A224" s="318" t="s">
        <v>361</v>
      </c>
      <c r="B224" s="195" t="s">
        <v>2277</v>
      </c>
      <c r="C224" s="195" t="s">
        <v>362</v>
      </c>
      <c r="D224" s="195" t="s">
        <v>2328</v>
      </c>
      <c r="I224" s="195"/>
    </row>
    <row r="225" spans="1:9">
      <c r="A225" s="147" t="s">
        <v>470</v>
      </c>
      <c r="B225" s="195" t="s">
        <v>2229</v>
      </c>
      <c r="C225" s="195" t="s">
        <v>28</v>
      </c>
      <c r="D225" s="195" t="s">
        <v>2327</v>
      </c>
      <c r="I225" s="195"/>
    </row>
    <row r="226" spans="1:9">
      <c r="A226" s="148" t="s">
        <v>402</v>
      </c>
      <c r="B226" s="195" t="s">
        <v>2066</v>
      </c>
      <c r="C226" s="195" t="s">
        <v>28</v>
      </c>
      <c r="D226" s="195" t="s">
        <v>2327</v>
      </c>
      <c r="I226" s="195"/>
    </row>
    <row r="227" spans="1:9">
      <c r="A227" s="318" t="s">
        <v>402</v>
      </c>
      <c r="B227" s="195" t="s">
        <v>2280</v>
      </c>
      <c r="C227" s="195" t="s">
        <v>28</v>
      </c>
      <c r="D227" s="195" t="s">
        <v>2328</v>
      </c>
      <c r="I227" s="195"/>
    </row>
    <row r="228" spans="1:9">
      <c r="A228" s="318" t="s">
        <v>402</v>
      </c>
      <c r="B228" s="195" t="s">
        <v>2284</v>
      </c>
      <c r="C228" s="195" t="s">
        <v>28</v>
      </c>
      <c r="D228" s="195" t="s">
        <v>2328</v>
      </c>
      <c r="I228" s="195"/>
    </row>
    <row r="229" spans="1:9">
      <c r="A229" s="318" t="s">
        <v>402</v>
      </c>
      <c r="B229" s="195" t="s">
        <v>2282</v>
      </c>
      <c r="C229" s="195" t="s">
        <v>28</v>
      </c>
      <c r="D229" s="195" t="s">
        <v>2328</v>
      </c>
      <c r="I229" s="195"/>
    </row>
    <row r="230" spans="1:9">
      <c r="A230" s="318" t="s">
        <v>402</v>
      </c>
      <c r="B230" s="195" t="s">
        <v>2281</v>
      </c>
      <c r="C230" s="195" t="s">
        <v>28</v>
      </c>
      <c r="D230" s="195" t="s">
        <v>2328</v>
      </c>
      <c r="I230" s="195"/>
    </row>
    <row r="231" spans="1:9">
      <c r="A231" s="318" t="s">
        <v>402</v>
      </c>
      <c r="B231" s="195" t="s">
        <v>2283</v>
      </c>
      <c r="C231" s="195" t="s">
        <v>28</v>
      </c>
      <c r="D231" s="195" t="s">
        <v>2328</v>
      </c>
      <c r="I231" s="195"/>
    </row>
    <row r="232" spans="1:9">
      <c r="A232" s="148" t="s">
        <v>402</v>
      </c>
      <c r="B232" s="195" t="s">
        <v>2246</v>
      </c>
      <c r="C232" s="195" t="s">
        <v>28</v>
      </c>
      <c r="D232" s="195" t="s">
        <v>2327</v>
      </c>
      <c r="I232" s="195"/>
    </row>
    <row r="233" spans="1:9">
      <c r="A233" s="147" t="s">
        <v>480</v>
      </c>
      <c r="B233" s="195" t="s">
        <v>2202</v>
      </c>
      <c r="C233" s="195" t="s">
        <v>28</v>
      </c>
      <c r="D233" s="195" t="s">
        <v>2327</v>
      </c>
      <c r="I233" s="195"/>
    </row>
    <row r="234" spans="1:9">
      <c r="A234" s="147" t="s">
        <v>480</v>
      </c>
      <c r="B234" s="195" t="s">
        <v>2213</v>
      </c>
      <c r="C234" s="195" t="s">
        <v>28</v>
      </c>
      <c r="D234" s="195" t="s">
        <v>2327</v>
      </c>
      <c r="I234" s="195"/>
    </row>
    <row r="235" spans="1:9">
      <c r="A235" s="146" t="s">
        <v>480</v>
      </c>
      <c r="B235" s="195" t="s">
        <v>252</v>
      </c>
      <c r="C235" s="195" t="s">
        <v>28</v>
      </c>
      <c r="D235" s="195" t="s">
        <v>2327</v>
      </c>
      <c r="I235" s="195"/>
    </row>
    <row r="236" spans="1:9">
      <c r="A236" s="146" t="s">
        <v>480</v>
      </c>
      <c r="B236" s="195" t="s">
        <v>2229</v>
      </c>
      <c r="C236" s="195" t="s">
        <v>28</v>
      </c>
      <c r="D236" s="195" t="s">
        <v>2327</v>
      </c>
      <c r="I236" s="195"/>
    </row>
    <row r="237" spans="1:9">
      <c r="A237" s="146" t="s">
        <v>480</v>
      </c>
      <c r="B237" s="195" t="s">
        <v>255</v>
      </c>
      <c r="C237" s="195" t="s">
        <v>28</v>
      </c>
      <c r="D237" s="195" t="s">
        <v>2327</v>
      </c>
      <c r="I237" s="195"/>
    </row>
    <row r="238" spans="1:9">
      <c r="A238" s="146" t="s">
        <v>480</v>
      </c>
      <c r="B238" s="195" t="s">
        <v>271</v>
      </c>
      <c r="C238" s="195" t="s">
        <v>28</v>
      </c>
      <c r="D238" s="195" t="s">
        <v>2327</v>
      </c>
      <c r="I238" s="195"/>
    </row>
    <row r="239" spans="1:9">
      <c r="A239" s="195" t="s">
        <v>1668</v>
      </c>
      <c r="B239" s="195" t="s">
        <v>2204</v>
      </c>
      <c r="C239" s="195" t="s">
        <v>427</v>
      </c>
      <c r="D239" s="195" t="s">
        <v>2328</v>
      </c>
      <c r="I239" s="195"/>
    </row>
    <row r="240" spans="1:9">
      <c r="A240" s="195" t="s">
        <v>1668</v>
      </c>
      <c r="B240" s="195" t="s">
        <v>2200</v>
      </c>
      <c r="C240" s="195" t="s">
        <v>427</v>
      </c>
      <c r="D240" s="195" t="s">
        <v>2328</v>
      </c>
      <c r="I240" s="195"/>
    </row>
    <row r="241" spans="1:9">
      <c r="A241" s="195" t="s">
        <v>1668</v>
      </c>
      <c r="B241" s="195" t="s">
        <v>2242</v>
      </c>
      <c r="C241" s="195" t="s">
        <v>427</v>
      </c>
      <c r="D241" s="195" t="s">
        <v>2328</v>
      </c>
      <c r="I241" s="195"/>
    </row>
    <row r="242" spans="1:9">
      <c r="A242" s="128" t="s">
        <v>1142</v>
      </c>
      <c r="B242" s="195" t="s">
        <v>1146</v>
      </c>
      <c r="C242" s="195" t="s">
        <v>28</v>
      </c>
      <c r="D242" s="195" t="s">
        <v>2327</v>
      </c>
      <c r="I242" s="195"/>
    </row>
    <row r="243" spans="1:9">
      <c r="A243" s="128" t="s">
        <v>1142</v>
      </c>
      <c r="B243" s="195" t="s">
        <v>1149</v>
      </c>
      <c r="C243" s="195" t="s">
        <v>28</v>
      </c>
      <c r="D243" s="195" t="s">
        <v>2327</v>
      </c>
      <c r="I243" s="195"/>
    </row>
    <row r="244" spans="1:9">
      <c r="A244" s="128" t="s">
        <v>1142</v>
      </c>
      <c r="B244" s="195" t="s">
        <v>2242</v>
      </c>
      <c r="C244" s="195" t="s">
        <v>28</v>
      </c>
      <c r="D244" s="195" t="s">
        <v>2327</v>
      </c>
      <c r="I244" s="195"/>
    </row>
    <row r="245" spans="1:9">
      <c r="A245" s="195" t="s">
        <v>351</v>
      </c>
      <c r="B245" s="195" t="s">
        <v>2243</v>
      </c>
      <c r="C245" s="195" t="s">
        <v>28</v>
      </c>
      <c r="D245" s="195" t="s">
        <v>2328</v>
      </c>
      <c r="I245" s="195"/>
    </row>
    <row r="246" spans="1:9">
      <c r="A246" s="195" t="s">
        <v>351</v>
      </c>
      <c r="B246" s="195" t="s">
        <v>2285</v>
      </c>
      <c r="C246" s="195" t="s">
        <v>28</v>
      </c>
      <c r="D246" s="195" t="s">
        <v>2328</v>
      </c>
      <c r="I246" s="195"/>
    </row>
    <row r="247" spans="1:9">
      <c r="A247" s="195" t="s">
        <v>450</v>
      </c>
      <c r="B247" s="195" t="s">
        <v>2286</v>
      </c>
      <c r="C247" s="195" t="s">
        <v>399</v>
      </c>
      <c r="D247" s="195" t="s">
        <v>2328</v>
      </c>
      <c r="I247" s="195"/>
    </row>
    <row r="248" spans="1:9">
      <c r="A248" s="195" t="s">
        <v>450</v>
      </c>
      <c r="B248" s="195" t="s">
        <v>2243</v>
      </c>
      <c r="C248" s="195" t="s">
        <v>362</v>
      </c>
      <c r="D248" s="195" t="s">
        <v>2328</v>
      </c>
      <c r="I248" s="195"/>
    </row>
    <row r="249" spans="1:9">
      <c r="A249" s="195" t="s">
        <v>450</v>
      </c>
      <c r="B249" s="195" t="s">
        <v>2242</v>
      </c>
      <c r="C249" s="195" t="s">
        <v>399</v>
      </c>
      <c r="D249" s="195" t="s">
        <v>2328</v>
      </c>
      <c r="I249" s="195"/>
    </row>
    <row r="250" spans="1:9">
      <c r="A250" s="195" t="s">
        <v>450</v>
      </c>
      <c r="B250" s="195" t="s">
        <v>2254</v>
      </c>
      <c r="C250" s="195" t="s">
        <v>362</v>
      </c>
      <c r="D250" s="195" t="s">
        <v>2328</v>
      </c>
      <c r="I250" s="195"/>
    </row>
    <row r="251" spans="1:9">
      <c r="A251" s="128" t="s">
        <v>1717</v>
      </c>
      <c r="B251" s="195" t="s">
        <v>2219</v>
      </c>
      <c r="C251" s="195" t="s">
        <v>28</v>
      </c>
      <c r="D251" s="195" t="s">
        <v>2327</v>
      </c>
      <c r="I251" s="195"/>
    </row>
    <row r="252" spans="1:9">
      <c r="A252" s="128" t="s">
        <v>1717</v>
      </c>
      <c r="B252" s="195" t="s">
        <v>2204</v>
      </c>
      <c r="C252" s="195" t="s">
        <v>28</v>
      </c>
      <c r="D252" s="195" t="s">
        <v>2327</v>
      </c>
      <c r="I252" s="195"/>
    </row>
    <row r="253" spans="1:9">
      <c r="A253" s="128" t="s">
        <v>1717</v>
      </c>
      <c r="B253" s="195" t="s">
        <v>2209</v>
      </c>
      <c r="C253" s="195" t="s">
        <v>28</v>
      </c>
      <c r="D253" s="195" t="s">
        <v>2327</v>
      </c>
      <c r="I253" s="195"/>
    </row>
    <row r="254" spans="1:9">
      <c r="A254" s="128" t="s">
        <v>1717</v>
      </c>
      <c r="B254" s="195" t="s">
        <v>2200</v>
      </c>
      <c r="C254" s="195" t="s">
        <v>28</v>
      </c>
      <c r="D254" s="195" t="s">
        <v>2327</v>
      </c>
      <c r="I254" s="195"/>
    </row>
    <row r="255" spans="1:9">
      <c r="A255" s="195" t="s">
        <v>1717</v>
      </c>
      <c r="B255" s="195" t="s">
        <v>2207</v>
      </c>
      <c r="C255" s="195" t="s">
        <v>28</v>
      </c>
      <c r="D255" s="195" t="s">
        <v>2328</v>
      </c>
      <c r="I255" s="195"/>
    </row>
    <row r="256" spans="1:9">
      <c r="A256" s="128" t="s">
        <v>1717</v>
      </c>
      <c r="B256" s="195" t="s">
        <v>2214</v>
      </c>
      <c r="C256" s="195" t="s">
        <v>28</v>
      </c>
      <c r="D256" s="195" t="s">
        <v>2327</v>
      </c>
      <c r="I256" s="195"/>
    </row>
    <row r="257" spans="1:9">
      <c r="A257" s="128" t="s">
        <v>1717</v>
      </c>
      <c r="B257" s="195" t="s">
        <v>2201</v>
      </c>
      <c r="C257" s="195" t="s">
        <v>28</v>
      </c>
      <c r="D257" s="195" t="s">
        <v>2327</v>
      </c>
      <c r="I257" s="195"/>
    </row>
    <row r="258" spans="1:9">
      <c r="A258" s="128" t="s">
        <v>1717</v>
      </c>
      <c r="B258" s="195" t="s">
        <v>2217</v>
      </c>
      <c r="C258" s="195" t="s">
        <v>28</v>
      </c>
      <c r="D258" s="195" t="s">
        <v>2327</v>
      </c>
      <c r="I258" s="195"/>
    </row>
    <row r="259" spans="1:9">
      <c r="A259" s="128" t="s">
        <v>1717</v>
      </c>
      <c r="B259" s="195" t="s">
        <v>255</v>
      </c>
      <c r="C259" s="195" t="s">
        <v>28</v>
      </c>
      <c r="D259" s="195" t="s">
        <v>2327</v>
      </c>
      <c r="I259" s="195"/>
    </row>
    <row r="260" spans="1:9">
      <c r="A260" s="128" t="s">
        <v>1717</v>
      </c>
      <c r="B260" s="195" t="s">
        <v>271</v>
      </c>
      <c r="C260" s="195" t="s">
        <v>28</v>
      </c>
      <c r="D260" s="195" t="s">
        <v>2327</v>
      </c>
      <c r="I260" s="195"/>
    </row>
    <row r="261" spans="1:9">
      <c r="A261" s="146" t="s">
        <v>492</v>
      </c>
      <c r="B261" s="195" t="s">
        <v>2219</v>
      </c>
      <c r="C261" s="195" t="s">
        <v>28</v>
      </c>
      <c r="D261" s="195" t="s">
        <v>2327</v>
      </c>
      <c r="I261" s="195"/>
    </row>
    <row r="262" spans="1:9">
      <c r="A262" s="195" t="s">
        <v>492</v>
      </c>
      <c r="B262" s="195" t="s">
        <v>2204</v>
      </c>
      <c r="C262" s="195" t="s">
        <v>28</v>
      </c>
      <c r="D262" s="195" t="s">
        <v>2328</v>
      </c>
      <c r="I262" s="195"/>
    </row>
    <row r="263" spans="1:9">
      <c r="A263" s="146" t="s">
        <v>492</v>
      </c>
      <c r="B263" s="195" t="s">
        <v>2218</v>
      </c>
      <c r="C263" s="195" t="s">
        <v>28</v>
      </c>
      <c r="D263" s="195" t="s">
        <v>2327</v>
      </c>
      <c r="I263" s="195"/>
    </row>
    <row r="264" spans="1:9">
      <c r="A264" s="195" t="s">
        <v>492</v>
      </c>
      <c r="B264" s="195" t="s">
        <v>2220</v>
      </c>
      <c r="C264" s="195" t="s">
        <v>28</v>
      </c>
      <c r="D264" s="195" t="s">
        <v>2328</v>
      </c>
      <c r="I264" s="195"/>
    </row>
    <row r="265" spans="1:9">
      <c r="A265" s="195" t="s">
        <v>492</v>
      </c>
      <c r="B265" s="195" t="s">
        <v>2274</v>
      </c>
      <c r="C265" s="195" t="s">
        <v>28</v>
      </c>
      <c r="D265" s="195" t="s">
        <v>2328</v>
      </c>
      <c r="I265" s="195"/>
    </row>
    <row r="266" spans="1:9">
      <c r="A266" s="146" t="s">
        <v>492</v>
      </c>
      <c r="B266" s="195" t="s">
        <v>2269</v>
      </c>
      <c r="C266" s="195" t="s">
        <v>28</v>
      </c>
      <c r="D266" s="195" t="s">
        <v>2327</v>
      </c>
      <c r="I266" s="195"/>
    </row>
    <row r="267" spans="1:9">
      <c r="A267" s="146" t="s">
        <v>1169</v>
      </c>
      <c r="B267" s="195" t="s">
        <v>2219</v>
      </c>
      <c r="C267" s="195" t="s">
        <v>28</v>
      </c>
      <c r="D267" s="195" t="s">
        <v>2327</v>
      </c>
      <c r="I267" s="195"/>
    </row>
    <row r="268" spans="1:9">
      <c r="A268" s="146" t="s">
        <v>1173</v>
      </c>
      <c r="B268" s="195" t="s">
        <v>2219</v>
      </c>
      <c r="C268" s="195" t="s">
        <v>28</v>
      </c>
      <c r="D268" s="195" t="s">
        <v>2327</v>
      </c>
      <c r="I268" s="195"/>
    </row>
    <row r="269" spans="1:9">
      <c r="A269" s="146" t="s">
        <v>1173</v>
      </c>
      <c r="B269" s="195" t="s">
        <v>2204</v>
      </c>
      <c r="C269" s="195" t="s">
        <v>28</v>
      </c>
      <c r="D269" s="195" t="s">
        <v>2327</v>
      </c>
      <c r="I269" s="195"/>
    </row>
    <row r="270" spans="1:9">
      <c r="A270" s="146" t="s">
        <v>1173</v>
      </c>
      <c r="B270" s="195" t="s">
        <v>2209</v>
      </c>
      <c r="C270" s="195" t="s">
        <v>28</v>
      </c>
      <c r="D270" s="195" t="s">
        <v>2327</v>
      </c>
      <c r="I270" s="195"/>
    </row>
    <row r="271" spans="1:9">
      <c r="A271" s="146" t="s">
        <v>1173</v>
      </c>
      <c r="B271" s="195" t="s">
        <v>2200</v>
      </c>
      <c r="C271" s="195" t="s">
        <v>28</v>
      </c>
      <c r="D271" s="195" t="s">
        <v>2327</v>
      </c>
      <c r="I271" s="195"/>
    </row>
    <row r="272" spans="1:9">
      <c r="A272" s="146" t="s">
        <v>1173</v>
      </c>
      <c r="B272" s="195" t="s">
        <v>2214</v>
      </c>
      <c r="C272" s="195" t="s">
        <v>28</v>
      </c>
      <c r="D272" s="195" t="s">
        <v>2327</v>
      </c>
      <c r="I272" s="195"/>
    </row>
    <row r="273" spans="1:9">
      <c r="A273" s="147" t="s">
        <v>1173</v>
      </c>
      <c r="B273" s="195" t="s">
        <v>2201</v>
      </c>
      <c r="C273" s="195" t="s">
        <v>28</v>
      </c>
      <c r="D273" s="195" t="s">
        <v>2327</v>
      </c>
      <c r="I273" s="195"/>
    </row>
    <row r="274" spans="1:9">
      <c r="A274" s="146" t="s">
        <v>1173</v>
      </c>
      <c r="B274" s="195" t="s">
        <v>2217</v>
      </c>
      <c r="C274" s="195" t="s">
        <v>28</v>
      </c>
      <c r="D274" s="195" t="s">
        <v>2327</v>
      </c>
      <c r="I274" s="195"/>
    </row>
    <row r="275" spans="1:9">
      <c r="A275" s="146" t="s">
        <v>1173</v>
      </c>
      <c r="B275" s="195" t="s">
        <v>2229</v>
      </c>
      <c r="C275" s="195" t="s">
        <v>28</v>
      </c>
      <c r="D275" s="195" t="s">
        <v>2327</v>
      </c>
      <c r="I275" s="195"/>
    </row>
    <row r="276" spans="1:9">
      <c r="A276" s="146" t="s">
        <v>1173</v>
      </c>
      <c r="B276" s="195" t="s">
        <v>255</v>
      </c>
      <c r="C276" s="195" t="s">
        <v>28</v>
      </c>
      <c r="D276" s="195" t="s">
        <v>2327</v>
      </c>
      <c r="I276" s="195"/>
    </row>
    <row r="277" spans="1:9">
      <c r="A277" s="146" t="s">
        <v>1173</v>
      </c>
      <c r="B277" s="195" t="s">
        <v>271</v>
      </c>
      <c r="C277" s="195" t="s">
        <v>28</v>
      </c>
      <c r="D277" s="195" t="s">
        <v>2327</v>
      </c>
      <c r="I277" s="195"/>
    </row>
    <row r="278" spans="1:9">
      <c r="A278" s="146" t="s">
        <v>1679</v>
      </c>
      <c r="B278" s="195" t="s">
        <v>2220</v>
      </c>
      <c r="C278" s="195" t="s">
        <v>28</v>
      </c>
      <c r="D278" s="195" t="s">
        <v>2327</v>
      </c>
      <c r="I278" s="195"/>
    </row>
    <row r="279" spans="1:9">
      <c r="A279" s="146" t="s">
        <v>1679</v>
      </c>
      <c r="B279" s="195" t="s">
        <v>2236</v>
      </c>
      <c r="C279" s="195" t="s">
        <v>28</v>
      </c>
      <c r="D279" s="195" t="s">
        <v>2327</v>
      </c>
      <c r="I279" s="195"/>
    </row>
    <row r="280" spans="1:9">
      <c r="A280" s="146" t="s">
        <v>1206</v>
      </c>
      <c r="B280" s="195" t="s">
        <v>697</v>
      </c>
      <c r="C280" s="195" t="s">
        <v>399</v>
      </c>
      <c r="D280" s="195" t="s">
        <v>2327</v>
      </c>
      <c r="I280" s="195"/>
    </row>
    <row r="281" spans="1:9">
      <c r="A281" s="47" t="s">
        <v>2036</v>
      </c>
      <c r="B281" s="195" t="s">
        <v>2185</v>
      </c>
      <c r="C281" s="195" t="s">
        <v>28</v>
      </c>
      <c r="D281" s="195" t="s">
        <v>2327</v>
      </c>
      <c r="I281" s="195"/>
    </row>
    <row r="282" spans="1:9">
      <c r="A282" s="47" t="s">
        <v>2036</v>
      </c>
      <c r="B282" s="195" t="s">
        <v>120</v>
      </c>
      <c r="C282" s="195" t="s">
        <v>28</v>
      </c>
      <c r="D282" s="195" t="s">
        <v>2327</v>
      </c>
      <c r="I282" s="195"/>
    </row>
    <row r="283" spans="1:9">
      <c r="A283" s="128" t="s">
        <v>2036</v>
      </c>
      <c r="B283" s="195" t="s">
        <v>544</v>
      </c>
      <c r="C283" s="195" t="s">
        <v>28</v>
      </c>
      <c r="D283" s="195" t="s">
        <v>2327</v>
      </c>
      <c r="I283" s="195"/>
    </row>
    <row r="284" spans="1:9">
      <c r="A284" s="128" t="s">
        <v>2036</v>
      </c>
      <c r="B284" s="195" t="s">
        <v>108</v>
      </c>
      <c r="C284" s="195" t="s">
        <v>28</v>
      </c>
      <c r="D284" s="195" t="s">
        <v>2327</v>
      </c>
      <c r="I284" s="195"/>
    </row>
    <row r="285" spans="1:9">
      <c r="A285" s="128" t="s">
        <v>2036</v>
      </c>
      <c r="B285" s="195" t="s">
        <v>113</v>
      </c>
      <c r="C285" s="195" t="s">
        <v>28</v>
      </c>
      <c r="D285" s="195" t="s">
        <v>2327</v>
      </c>
      <c r="I285" s="195"/>
    </row>
    <row r="286" spans="1:9">
      <c r="A286" s="146" t="s">
        <v>1253</v>
      </c>
      <c r="B286" s="195" t="s">
        <v>1278</v>
      </c>
      <c r="C286" s="195" t="s">
        <v>28</v>
      </c>
      <c r="D286" s="195" t="s">
        <v>2327</v>
      </c>
      <c r="I286" s="195"/>
    </row>
    <row r="287" spans="1:9">
      <c r="A287" s="136" t="s">
        <v>1253</v>
      </c>
      <c r="B287" s="195" t="s">
        <v>547</v>
      </c>
      <c r="C287" s="195" t="s">
        <v>28</v>
      </c>
      <c r="D287" s="195" t="s">
        <v>2327</v>
      </c>
      <c r="I287" s="195"/>
    </row>
    <row r="288" spans="1:9">
      <c r="A288" s="136" t="s">
        <v>1253</v>
      </c>
      <c r="B288" s="195" t="s">
        <v>1258</v>
      </c>
      <c r="C288" s="195" t="s">
        <v>28</v>
      </c>
      <c r="D288" s="195" t="s">
        <v>2327</v>
      </c>
      <c r="I288" s="195"/>
    </row>
    <row r="289" spans="1:9">
      <c r="A289" s="146" t="s">
        <v>1253</v>
      </c>
      <c r="B289" s="195" t="s">
        <v>2192</v>
      </c>
      <c r="C289" s="195" t="s">
        <v>28</v>
      </c>
      <c r="D289" s="195" t="s">
        <v>2327</v>
      </c>
      <c r="I289" s="195"/>
    </row>
    <row r="290" spans="1:9">
      <c r="A290" s="136" t="s">
        <v>1253</v>
      </c>
      <c r="B290" s="195" t="s">
        <v>166</v>
      </c>
      <c r="C290" s="195" t="s">
        <v>28</v>
      </c>
      <c r="D290" s="195" t="s">
        <v>2327</v>
      </c>
      <c r="I290" s="195"/>
    </row>
    <row r="291" spans="1:9">
      <c r="A291" s="146" t="s">
        <v>1253</v>
      </c>
      <c r="B291" s="195" t="s">
        <v>2196</v>
      </c>
      <c r="C291" s="195" t="s">
        <v>28</v>
      </c>
      <c r="D291" s="195" t="s">
        <v>2327</v>
      </c>
      <c r="I291" s="195"/>
    </row>
    <row r="292" spans="1:9">
      <c r="A292" s="136" t="s">
        <v>1253</v>
      </c>
      <c r="B292" s="195" t="s">
        <v>120</v>
      </c>
      <c r="C292" s="195" t="s">
        <v>28</v>
      </c>
      <c r="D292" s="195" t="s">
        <v>2327</v>
      </c>
      <c r="I292" s="195"/>
    </row>
    <row r="293" spans="1:9">
      <c r="A293" s="136" t="s">
        <v>1253</v>
      </c>
      <c r="B293" s="195" t="s">
        <v>2220</v>
      </c>
      <c r="C293" s="195" t="s">
        <v>28</v>
      </c>
      <c r="D293" s="195" t="s">
        <v>2327</v>
      </c>
      <c r="I293" s="195"/>
    </row>
    <row r="294" spans="1:9">
      <c r="A294" s="146" t="s">
        <v>1253</v>
      </c>
      <c r="B294" s="195" t="s">
        <v>2241</v>
      </c>
      <c r="C294" s="195" t="s">
        <v>28</v>
      </c>
      <c r="D294" s="195" t="s">
        <v>2327</v>
      </c>
      <c r="I294" s="195"/>
    </row>
    <row r="295" spans="1:9">
      <c r="A295" s="146" t="s">
        <v>1253</v>
      </c>
      <c r="B295" s="195" t="s">
        <v>255</v>
      </c>
      <c r="C295" s="195" t="s">
        <v>28</v>
      </c>
      <c r="D295" s="195" t="s">
        <v>2327</v>
      </c>
      <c r="I295" s="195"/>
    </row>
    <row r="296" spans="1:9">
      <c r="A296" s="146" t="s">
        <v>1253</v>
      </c>
      <c r="B296" s="195" t="s">
        <v>2240</v>
      </c>
      <c r="C296" s="195" t="s">
        <v>28</v>
      </c>
      <c r="D296" s="195" t="s">
        <v>2327</v>
      </c>
      <c r="I296" s="195"/>
    </row>
    <row r="297" spans="1:9">
      <c r="A297" s="146" t="s">
        <v>1253</v>
      </c>
      <c r="B297" s="195" t="s">
        <v>2268</v>
      </c>
      <c r="C297" s="195" t="s">
        <v>28</v>
      </c>
      <c r="D297" s="195" t="s">
        <v>2327</v>
      </c>
      <c r="I297" s="195"/>
    </row>
    <row r="298" spans="1:9">
      <c r="A298" s="195" t="s">
        <v>1781</v>
      </c>
      <c r="B298" s="195" t="s">
        <v>2276</v>
      </c>
      <c r="C298" s="195" t="s">
        <v>28</v>
      </c>
      <c r="D298" s="195" t="s">
        <v>2328</v>
      </c>
      <c r="I298" s="195"/>
    </row>
    <row r="299" spans="1:9">
      <c r="A299" s="195" t="s">
        <v>1792</v>
      </c>
      <c r="B299" s="195" t="s">
        <v>2218</v>
      </c>
      <c r="C299" s="195" t="s">
        <v>28</v>
      </c>
      <c r="D299" s="195" t="s">
        <v>2328</v>
      </c>
      <c r="I299" s="195"/>
    </row>
    <row r="300" spans="1:9">
      <c r="A300" s="195" t="s">
        <v>1792</v>
      </c>
      <c r="B300" s="195" t="s">
        <v>2274</v>
      </c>
      <c r="C300" s="195" t="s">
        <v>28</v>
      </c>
      <c r="D300" s="195" t="s">
        <v>2328</v>
      </c>
      <c r="I300" s="195"/>
    </row>
    <row r="301" spans="1:9">
      <c r="A301" s="195" t="s">
        <v>2031</v>
      </c>
      <c r="B301" s="195" t="s">
        <v>2236</v>
      </c>
      <c r="C301" s="195" t="s">
        <v>427</v>
      </c>
      <c r="D301" s="195" t="s">
        <v>2328</v>
      </c>
      <c r="I301" s="195"/>
    </row>
    <row r="302" spans="1:9">
      <c r="A302" s="195" t="s">
        <v>2031</v>
      </c>
      <c r="B302" s="195" t="s">
        <v>2251</v>
      </c>
      <c r="C302" s="195" t="s">
        <v>427</v>
      </c>
      <c r="D302" s="195" t="s">
        <v>2328</v>
      </c>
      <c r="I302" s="195"/>
    </row>
    <row r="303" spans="1:9">
      <c r="A303" s="186" t="s">
        <v>1799</v>
      </c>
      <c r="B303" s="195" t="s">
        <v>2188</v>
      </c>
      <c r="C303" s="195" t="s">
        <v>28</v>
      </c>
      <c r="D303" s="195" t="s">
        <v>2327</v>
      </c>
      <c r="I303" s="195"/>
    </row>
    <row r="304" spans="1:9">
      <c r="A304" s="186" t="s">
        <v>1799</v>
      </c>
      <c r="B304" s="195" t="s">
        <v>420</v>
      </c>
      <c r="C304" s="195" t="s">
        <v>28</v>
      </c>
      <c r="D304" s="195" t="s">
        <v>2327</v>
      </c>
      <c r="I304" s="195"/>
    </row>
    <row r="305" spans="1:9">
      <c r="A305" s="186" t="s">
        <v>1799</v>
      </c>
      <c r="B305" s="195" t="s">
        <v>2202</v>
      </c>
      <c r="C305" s="195" t="s">
        <v>28</v>
      </c>
      <c r="D305" s="195" t="s">
        <v>2327</v>
      </c>
      <c r="I305" s="195"/>
    </row>
    <row r="306" spans="1:9">
      <c r="A306" s="186" t="s">
        <v>1799</v>
      </c>
      <c r="B306" s="195" t="s">
        <v>2213</v>
      </c>
      <c r="C306" s="195" t="s">
        <v>28</v>
      </c>
      <c r="D306" s="195" t="s">
        <v>2327</v>
      </c>
      <c r="I306" s="195"/>
    </row>
    <row r="307" spans="1:9">
      <c r="A307" s="186" t="s">
        <v>1799</v>
      </c>
      <c r="B307" s="195" t="s">
        <v>108</v>
      </c>
      <c r="C307" s="195" t="s">
        <v>28</v>
      </c>
      <c r="D307" s="195" t="s">
        <v>2327</v>
      </c>
      <c r="I307" s="195"/>
    </row>
    <row r="308" spans="1:9">
      <c r="A308" s="186" t="s">
        <v>1799</v>
      </c>
      <c r="B308" s="195" t="s">
        <v>271</v>
      </c>
      <c r="C308" s="195" t="s">
        <v>28</v>
      </c>
      <c r="D308" s="195" t="s">
        <v>2327</v>
      </c>
      <c r="I308" s="195"/>
    </row>
    <row r="309" spans="1:9">
      <c r="A309" s="146" t="s">
        <v>1302</v>
      </c>
      <c r="B309" s="195" t="s">
        <v>2221</v>
      </c>
      <c r="C309" s="195" t="s">
        <v>399</v>
      </c>
      <c r="D309" s="195" t="s">
        <v>2327</v>
      </c>
      <c r="I309" s="195"/>
    </row>
    <row r="310" spans="1:9">
      <c r="A310" s="146" t="s">
        <v>1302</v>
      </c>
      <c r="B310" s="195" t="s">
        <v>746</v>
      </c>
      <c r="C310" s="195" t="s">
        <v>399</v>
      </c>
      <c r="D310" s="195" t="s">
        <v>2327</v>
      </c>
      <c r="I310" s="195"/>
    </row>
    <row r="311" spans="1:9">
      <c r="A311" s="146" t="s">
        <v>1302</v>
      </c>
      <c r="B311" s="195" t="s">
        <v>1305</v>
      </c>
      <c r="C311" s="195" t="s">
        <v>399</v>
      </c>
      <c r="D311" s="195" t="s">
        <v>2327</v>
      </c>
      <c r="I311" s="195"/>
    </row>
    <row r="312" spans="1:9">
      <c r="A312" s="146" t="s">
        <v>1302</v>
      </c>
      <c r="B312" s="195" t="s">
        <v>1311</v>
      </c>
      <c r="C312" s="195" t="s">
        <v>399</v>
      </c>
      <c r="D312" s="195" t="s">
        <v>2327</v>
      </c>
      <c r="I312" s="195"/>
    </row>
    <row r="313" spans="1:9">
      <c r="A313" s="195" t="s">
        <v>1813</v>
      </c>
      <c r="B313" s="195" t="s">
        <v>2287</v>
      </c>
      <c r="C313" s="195" t="s">
        <v>28</v>
      </c>
      <c r="D313" s="195" t="s">
        <v>2328</v>
      </c>
      <c r="I313" s="195"/>
    </row>
    <row r="314" spans="1:9">
      <c r="A314" s="195" t="s">
        <v>1813</v>
      </c>
      <c r="B314" s="195" t="s">
        <v>2288</v>
      </c>
      <c r="C314" s="195" t="s">
        <v>28</v>
      </c>
      <c r="D314" s="195" t="s">
        <v>2328</v>
      </c>
      <c r="I314" s="195"/>
    </row>
    <row r="315" spans="1:9">
      <c r="A315" s="136" t="s">
        <v>1312</v>
      </c>
      <c r="B315" s="195" t="s">
        <v>2229</v>
      </c>
      <c r="C315" s="195" t="s">
        <v>28</v>
      </c>
      <c r="D315" s="195" t="s">
        <v>2327</v>
      </c>
      <c r="I315" s="195"/>
    </row>
    <row r="316" spans="1:9">
      <c r="A316" s="136" t="s">
        <v>1313</v>
      </c>
      <c r="B316" s="195" t="s">
        <v>2222</v>
      </c>
      <c r="C316" s="195" t="s">
        <v>28</v>
      </c>
      <c r="D316" s="195" t="s">
        <v>2327</v>
      </c>
      <c r="I316" s="195"/>
    </row>
    <row r="317" spans="1:9">
      <c r="A317" s="136" t="s">
        <v>1313</v>
      </c>
      <c r="B317" s="195" t="s">
        <v>2204</v>
      </c>
      <c r="C317" s="195" t="s">
        <v>28</v>
      </c>
      <c r="D317" s="195" t="s">
        <v>2327</v>
      </c>
      <c r="I317" s="195"/>
    </row>
    <row r="318" spans="1:9">
      <c r="A318" s="136" t="s">
        <v>1325</v>
      </c>
      <c r="B318" s="195" t="s">
        <v>700</v>
      </c>
      <c r="C318" s="195" t="s">
        <v>399</v>
      </c>
      <c r="D318" s="195" t="s">
        <v>2327</v>
      </c>
      <c r="I318" s="195"/>
    </row>
    <row r="319" spans="1:9">
      <c r="A319" s="136" t="s">
        <v>1325</v>
      </c>
      <c r="B319" s="195" t="s">
        <v>2195</v>
      </c>
      <c r="C319" s="195" t="s">
        <v>399</v>
      </c>
      <c r="D319" s="195" t="s">
        <v>2327</v>
      </c>
      <c r="I319" s="195"/>
    </row>
    <row r="320" spans="1:9">
      <c r="A320" s="136" t="s">
        <v>1325</v>
      </c>
      <c r="B320" s="195" t="s">
        <v>2224</v>
      </c>
      <c r="C320" s="195" t="s">
        <v>399</v>
      </c>
      <c r="D320" s="195" t="s">
        <v>2327</v>
      </c>
      <c r="I320" s="195"/>
    </row>
    <row r="321" spans="1:9">
      <c r="A321" s="136" t="s">
        <v>1325</v>
      </c>
      <c r="B321" s="195" t="s">
        <v>2225</v>
      </c>
      <c r="C321" s="195" t="s">
        <v>399</v>
      </c>
      <c r="D321" s="195" t="s">
        <v>2327</v>
      </c>
      <c r="I321" s="195"/>
    </row>
    <row r="322" spans="1:9">
      <c r="A322" s="136" t="s">
        <v>1325</v>
      </c>
      <c r="B322" s="195" t="s">
        <v>2223</v>
      </c>
      <c r="C322" s="195" t="s">
        <v>399</v>
      </c>
      <c r="D322" s="195" t="s">
        <v>2327</v>
      </c>
      <c r="I322" s="195"/>
    </row>
    <row r="323" spans="1:9">
      <c r="A323" s="136" t="s">
        <v>1325</v>
      </c>
      <c r="B323" s="195" t="s">
        <v>2218</v>
      </c>
      <c r="C323" s="195" t="s">
        <v>399</v>
      </c>
      <c r="D323" s="195" t="s">
        <v>2327</v>
      </c>
      <c r="I323" s="195"/>
    </row>
    <row r="324" spans="1:9">
      <c r="A324" s="136" t="s">
        <v>1325</v>
      </c>
      <c r="B324" s="195" t="s">
        <v>746</v>
      </c>
      <c r="C324" s="195" t="s">
        <v>399</v>
      </c>
      <c r="D324" s="195" t="s">
        <v>2327</v>
      </c>
      <c r="I324" s="195"/>
    </row>
    <row r="325" spans="1:9">
      <c r="A325" s="136" t="s">
        <v>1325</v>
      </c>
      <c r="B325" s="195" t="s">
        <v>2247</v>
      </c>
      <c r="C325" s="195" t="s">
        <v>399</v>
      </c>
      <c r="D325" s="195" t="s">
        <v>2327</v>
      </c>
      <c r="I325" s="195"/>
    </row>
    <row r="326" spans="1:9">
      <c r="A326" s="146" t="s">
        <v>1325</v>
      </c>
      <c r="B326" s="195" t="s">
        <v>2252</v>
      </c>
      <c r="C326" s="195" t="s">
        <v>399</v>
      </c>
      <c r="D326" s="195" t="s">
        <v>2327</v>
      </c>
      <c r="I326" s="195"/>
    </row>
    <row r="327" spans="1:9">
      <c r="A327" s="136" t="s">
        <v>1325</v>
      </c>
      <c r="B327" s="195" t="s">
        <v>696</v>
      </c>
      <c r="C327" s="195" t="s">
        <v>399</v>
      </c>
      <c r="D327" s="195" t="s">
        <v>2327</v>
      </c>
      <c r="I327" s="195"/>
    </row>
    <row r="328" spans="1:9">
      <c r="A328" s="136" t="s">
        <v>1325</v>
      </c>
      <c r="B328" s="195" t="s">
        <v>2267</v>
      </c>
      <c r="C328" s="195" t="s">
        <v>399</v>
      </c>
      <c r="D328" s="195" t="s">
        <v>2327</v>
      </c>
      <c r="I328" s="195"/>
    </row>
    <row r="329" spans="1:9">
      <c r="A329" s="136" t="s">
        <v>1347</v>
      </c>
      <c r="B329" s="195" t="s">
        <v>2191</v>
      </c>
      <c r="C329" s="195" t="s">
        <v>399</v>
      </c>
      <c r="D329" s="195" t="s">
        <v>2327</v>
      </c>
      <c r="I329" s="195"/>
    </row>
    <row r="330" spans="1:9">
      <c r="A330" s="136" t="s">
        <v>1347</v>
      </c>
      <c r="B330" s="195" t="s">
        <v>2231</v>
      </c>
      <c r="C330" s="195" t="s">
        <v>399</v>
      </c>
      <c r="D330" s="195" t="s">
        <v>2327</v>
      </c>
      <c r="I330" s="195"/>
    </row>
    <row r="331" spans="1:9">
      <c r="A331" s="136" t="s">
        <v>1347</v>
      </c>
      <c r="B331" s="195" t="s">
        <v>2249</v>
      </c>
      <c r="C331" s="195" t="s">
        <v>362</v>
      </c>
      <c r="D331" s="195" t="s">
        <v>2327</v>
      </c>
      <c r="I331" s="195"/>
    </row>
    <row r="332" spans="1:9">
      <c r="A332" s="136" t="s">
        <v>1347</v>
      </c>
      <c r="B332" s="195" t="s">
        <v>2248</v>
      </c>
      <c r="C332" s="195" t="s">
        <v>399</v>
      </c>
      <c r="D332" s="195" t="s">
        <v>2327</v>
      </c>
      <c r="I332" s="195"/>
    </row>
    <row r="333" spans="1:9">
      <c r="A333" s="136" t="s">
        <v>1347</v>
      </c>
      <c r="B333" s="195" t="s">
        <v>533</v>
      </c>
      <c r="C333" s="195" t="s">
        <v>399</v>
      </c>
      <c r="D333" s="195" t="s">
        <v>2327</v>
      </c>
      <c r="I333" s="195"/>
    </row>
    <row r="334" spans="1:9">
      <c r="A334" s="136" t="s">
        <v>1347</v>
      </c>
      <c r="B334" s="195" t="s">
        <v>2266</v>
      </c>
      <c r="C334" s="195" t="s">
        <v>399</v>
      </c>
      <c r="D334" s="195" t="s">
        <v>2327</v>
      </c>
      <c r="I334" s="195"/>
    </row>
    <row r="335" spans="1:9">
      <c r="A335" s="136" t="s">
        <v>1365</v>
      </c>
      <c r="B335" s="195" t="s">
        <v>697</v>
      </c>
      <c r="C335" s="195" t="s">
        <v>399</v>
      </c>
      <c r="D335" s="195" t="s">
        <v>2327</v>
      </c>
      <c r="I335" s="195"/>
    </row>
    <row r="336" spans="1:9">
      <c r="A336" s="136" t="s">
        <v>1365</v>
      </c>
      <c r="B336" s="195" t="s">
        <v>700</v>
      </c>
      <c r="C336" s="195" t="s">
        <v>399</v>
      </c>
      <c r="D336" s="195" t="s">
        <v>2327</v>
      </c>
      <c r="I336" s="195"/>
    </row>
    <row r="337" spans="1:9">
      <c r="A337" s="136" t="s">
        <v>1365</v>
      </c>
      <c r="B337" s="195" t="s">
        <v>1414</v>
      </c>
      <c r="C337" s="195" t="s">
        <v>399</v>
      </c>
      <c r="D337" s="195" t="s">
        <v>2327</v>
      </c>
      <c r="I337" s="195"/>
    </row>
    <row r="338" spans="1:9">
      <c r="A338" s="136" t="s">
        <v>1365</v>
      </c>
      <c r="B338" s="195" t="s">
        <v>2194</v>
      </c>
      <c r="C338" s="195" t="s">
        <v>399</v>
      </c>
      <c r="D338" s="195" t="s">
        <v>2327</v>
      </c>
      <c r="I338" s="195"/>
    </row>
    <row r="339" spans="1:9">
      <c r="A339" s="136" t="s">
        <v>1365</v>
      </c>
      <c r="B339" s="195" t="s">
        <v>710</v>
      </c>
      <c r="C339" s="195" t="s">
        <v>399</v>
      </c>
      <c r="D339" s="195" t="s">
        <v>2327</v>
      </c>
      <c r="I339" s="195"/>
    </row>
    <row r="340" spans="1:9">
      <c r="A340" s="136" t="s">
        <v>1365</v>
      </c>
      <c r="B340" s="195" t="s">
        <v>1419</v>
      </c>
      <c r="C340" s="195" t="s">
        <v>399</v>
      </c>
      <c r="D340" s="195" t="s">
        <v>2327</v>
      </c>
      <c r="I340" s="195"/>
    </row>
    <row r="341" spans="1:9">
      <c r="A341" s="136" t="s">
        <v>1365</v>
      </c>
      <c r="B341" s="195" t="s">
        <v>2195</v>
      </c>
      <c r="C341" s="195" t="s">
        <v>399</v>
      </c>
      <c r="D341" s="195" t="s">
        <v>2327</v>
      </c>
      <c r="I341" s="195"/>
    </row>
    <row r="342" spans="1:9">
      <c r="A342" s="136" t="s">
        <v>1365</v>
      </c>
      <c r="B342" s="195" t="s">
        <v>2205</v>
      </c>
      <c r="C342" s="195" t="s">
        <v>399</v>
      </c>
      <c r="D342" s="195" t="s">
        <v>2327</v>
      </c>
      <c r="I342" s="195"/>
    </row>
    <row r="343" spans="1:9">
      <c r="A343" s="136" t="s">
        <v>1365</v>
      </c>
      <c r="B343" s="195" t="s">
        <v>2219</v>
      </c>
      <c r="C343" s="195" t="s">
        <v>399</v>
      </c>
      <c r="D343" s="195" t="s">
        <v>2327</v>
      </c>
      <c r="I343" s="195"/>
    </row>
    <row r="344" spans="1:9">
      <c r="A344" s="136" t="s">
        <v>1365</v>
      </c>
      <c r="B344" s="195" t="s">
        <v>2222</v>
      </c>
      <c r="C344" s="195" t="s">
        <v>399</v>
      </c>
      <c r="D344" s="195" t="s">
        <v>2327</v>
      </c>
      <c r="I344" s="195"/>
    </row>
    <row r="345" spans="1:9">
      <c r="A345" s="195" t="s">
        <v>1365</v>
      </c>
      <c r="B345" s="195" t="s">
        <v>2202</v>
      </c>
      <c r="C345" s="195" t="s">
        <v>399</v>
      </c>
      <c r="D345" s="195" t="s">
        <v>2328</v>
      </c>
      <c r="I345" s="195"/>
    </row>
    <row r="346" spans="1:9">
      <c r="A346" s="136" t="s">
        <v>1365</v>
      </c>
      <c r="B346" s="195" t="s">
        <v>2206</v>
      </c>
      <c r="C346" s="195" t="s">
        <v>399</v>
      </c>
      <c r="D346" s="195" t="s">
        <v>2327</v>
      </c>
      <c r="I346" s="195"/>
    </row>
    <row r="347" spans="1:9">
      <c r="A347" s="136" t="s">
        <v>1365</v>
      </c>
      <c r="B347" s="195" t="s">
        <v>2204</v>
      </c>
      <c r="C347" s="195" t="s">
        <v>399</v>
      </c>
      <c r="D347" s="195" t="s">
        <v>2327</v>
      </c>
      <c r="I347" s="195"/>
    </row>
    <row r="348" spans="1:9">
      <c r="A348" s="195" t="s">
        <v>1365</v>
      </c>
      <c r="B348" s="195" t="s">
        <v>2276</v>
      </c>
      <c r="C348" s="195" t="s">
        <v>362</v>
      </c>
      <c r="D348" s="195" t="s">
        <v>2328</v>
      </c>
      <c r="I348" s="195"/>
    </row>
    <row r="349" spans="1:9">
      <c r="A349" s="136" t="s">
        <v>1365</v>
      </c>
      <c r="B349" s="195" t="s">
        <v>2200</v>
      </c>
      <c r="C349" s="195" t="s">
        <v>399</v>
      </c>
      <c r="D349" s="195" t="s">
        <v>2327</v>
      </c>
      <c r="I349" s="195"/>
    </row>
    <row r="350" spans="1:9">
      <c r="A350" s="136" t="s">
        <v>1365</v>
      </c>
      <c r="B350" s="195" t="s">
        <v>2226</v>
      </c>
      <c r="C350" s="195" t="s">
        <v>399</v>
      </c>
      <c r="D350" s="195" t="s">
        <v>2327</v>
      </c>
      <c r="I350" s="195"/>
    </row>
    <row r="351" spans="1:9">
      <c r="A351" s="136" t="s">
        <v>1365</v>
      </c>
      <c r="B351" s="195" t="s">
        <v>2227</v>
      </c>
      <c r="C351" s="195" t="s">
        <v>399</v>
      </c>
      <c r="D351" s="195" t="s">
        <v>2327</v>
      </c>
      <c r="I351" s="195"/>
    </row>
    <row r="352" spans="1:9">
      <c r="A352" s="136" t="s">
        <v>1365</v>
      </c>
      <c r="B352" s="195" t="s">
        <v>2207</v>
      </c>
      <c r="C352" s="195" t="s">
        <v>399</v>
      </c>
      <c r="D352" s="195" t="s">
        <v>2327</v>
      </c>
      <c r="I352" s="195"/>
    </row>
    <row r="353" spans="1:9">
      <c r="A353" s="136" t="s">
        <v>1365</v>
      </c>
      <c r="B353" s="195" t="s">
        <v>2217</v>
      </c>
      <c r="C353" s="195" t="s">
        <v>399</v>
      </c>
      <c r="D353" s="195" t="s">
        <v>2327</v>
      </c>
      <c r="I353" s="195"/>
    </row>
    <row r="354" spans="1:9">
      <c r="A354" s="136" t="s">
        <v>1365</v>
      </c>
      <c r="B354" s="195" t="s">
        <v>252</v>
      </c>
      <c r="C354" s="195" t="s">
        <v>399</v>
      </c>
      <c r="D354" s="195" t="s">
        <v>2327</v>
      </c>
      <c r="I354" s="195"/>
    </row>
    <row r="355" spans="1:9">
      <c r="A355" s="136" t="s">
        <v>1365</v>
      </c>
      <c r="B355" s="195" t="s">
        <v>1427</v>
      </c>
      <c r="C355" s="195" t="s">
        <v>399</v>
      </c>
      <c r="D355" s="195" t="s">
        <v>2327</v>
      </c>
      <c r="I355" s="195"/>
    </row>
    <row r="356" spans="1:9">
      <c r="A356" s="136" t="s">
        <v>1365</v>
      </c>
      <c r="B356" s="195" t="s">
        <v>2235</v>
      </c>
      <c r="C356" s="195" t="s">
        <v>399</v>
      </c>
      <c r="D356" s="195" t="s">
        <v>2327</v>
      </c>
      <c r="I356" s="195"/>
    </row>
    <row r="357" spans="1:9">
      <c r="A357" s="195" t="s">
        <v>1365</v>
      </c>
      <c r="B357" s="195" t="s">
        <v>588</v>
      </c>
      <c r="C357" s="195" t="s">
        <v>399</v>
      </c>
      <c r="D357" s="195" t="s">
        <v>2328</v>
      </c>
      <c r="I357" s="195"/>
    </row>
    <row r="358" spans="1:9">
      <c r="A358" s="136" t="s">
        <v>1365</v>
      </c>
      <c r="B358" s="195" t="s">
        <v>691</v>
      </c>
      <c r="C358" s="195" t="s">
        <v>399</v>
      </c>
      <c r="D358" s="195" t="s">
        <v>2327</v>
      </c>
      <c r="I358" s="195"/>
    </row>
    <row r="359" spans="1:9">
      <c r="A359" s="136" t="s">
        <v>1365</v>
      </c>
      <c r="B359" s="195" t="s">
        <v>2233</v>
      </c>
      <c r="C359" s="195" t="s">
        <v>399</v>
      </c>
      <c r="D359" s="195" t="s">
        <v>2327</v>
      </c>
      <c r="I359" s="195"/>
    </row>
    <row r="360" spans="1:9">
      <c r="A360" s="136" t="s">
        <v>1365</v>
      </c>
      <c r="B360" s="195" t="s">
        <v>2234</v>
      </c>
      <c r="C360" s="195" t="s">
        <v>399</v>
      </c>
      <c r="D360" s="195" t="s">
        <v>2327</v>
      </c>
      <c r="I360" s="195"/>
    </row>
    <row r="361" spans="1:9">
      <c r="A361" s="136" t="s">
        <v>1365</v>
      </c>
      <c r="B361" s="195" t="s">
        <v>2232</v>
      </c>
      <c r="C361" s="195" t="s">
        <v>399</v>
      </c>
      <c r="D361" s="195" t="s">
        <v>2327</v>
      </c>
      <c r="I361" s="195"/>
    </row>
    <row r="362" spans="1:9">
      <c r="A362" s="195" t="s">
        <v>1365</v>
      </c>
      <c r="B362" s="195" t="s">
        <v>671</v>
      </c>
      <c r="C362" s="195" t="s">
        <v>399</v>
      </c>
      <c r="D362" s="195" t="s">
        <v>2328</v>
      </c>
      <c r="I362" s="195"/>
    </row>
    <row r="363" spans="1:9">
      <c r="A363" s="146" t="s">
        <v>1365</v>
      </c>
      <c r="B363" s="195" t="s">
        <v>255</v>
      </c>
      <c r="C363" s="195" t="s">
        <v>399</v>
      </c>
      <c r="D363" s="195" t="s">
        <v>2327</v>
      </c>
      <c r="I363" s="195"/>
    </row>
    <row r="364" spans="1:9">
      <c r="A364" s="147" t="s">
        <v>1365</v>
      </c>
      <c r="B364" s="195" t="s">
        <v>706</v>
      </c>
      <c r="C364" s="195" t="s">
        <v>399</v>
      </c>
      <c r="D364" s="195" t="s">
        <v>2327</v>
      </c>
      <c r="I364" s="195"/>
    </row>
    <row r="365" spans="1:9">
      <c r="A365" s="318" t="s">
        <v>1365</v>
      </c>
      <c r="B365" s="195" t="s">
        <v>791</v>
      </c>
      <c r="C365" s="195" t="s">
        <v>399</v>
      </c>
      <c r="D365" s="195" t="s">
        <v>2328</v>
      </c>
      <c r="I365" s="195"/>
    </row>
    <row r="366" spans="1:9">
      <c r="A366" s="147" t="s">
        <v>1365</v>
      </c>
      <c r="B366" s="195" t="s">
        <v>1424</v>
      </c>
      <c r="C366" s="195" t="s">
        <v>399</v>
      </c>
      <c r="D366" s="195" t="s">
        <v>2327</v>
      </c>
      <c r="I366" s="195"/>
    </row>
    <row r="367" spans="1:9">
      <c r="A367" s="318" t="s">
        <v>1365</v>
      </c>
      <c r="B367" s="195" t="s">
        <v>677</v>
      </c>
      <c r="C367" s="195" t="s">
        <v>362</v>
      </c>
      <c r="D367" s="195" t="s">
        <v>2328</v>
      </c>
      <c r="I367" s="195"/>
    </row>
    <row r="368" spans="1:9">
      <c r="A368" s="318" t="s">
        <v>1365</v>
      </c>
      <c r="B368" s="195" t="s">
        <v>2243</v>
      </c>
      <c r="C368" s="195" t="s">
        <v>399</v>
      </c>
      <c r="D368" s="195" t="s">
        <v>2328</v>
      </c>
      <c r="I368" s="195"/>
    </row>
    <row r="369" spans="1:9">
      <c r="A369" s="318" t="s">
        <v>1365</v>
      </c>
      <c r="B369" s="195" t="s">
        <v>2242</v>
      </c>
      <c r="C369" s="195" t="s">
        <v>399</v>
      </c>
      <c r="D369" s="195" t="s">
        <v>2328</v>
      </c>
      <c r="I369" s="195"/>
    </row>
    <row r="370" spans="1:9">
      <c r="A370" s="147" t="s">
        <v>1365</v>
      </c>
      <c r="B370" s="195" t="s">
        <v>2250</v>
      </c>
      <c r="C370" s="195" t="s">
        <v>399</v>
      </c>
      <c r="D370" s="195" t="s">
        <v>2327</v>
      </c>
      <c r="I370" s="195"/>
    </row>
    <row r="371" spans="1:9">
      <c r="A371" s="318" t="s">
        <v>1365</v>
      </c>
      <c r="B371" s="195" t="s">
        <v>2285</v>
      </c>
      <c r="C371" s="195" t="s">
        <v>399</v>
      </c>
      <c r="D371" s="195" t="s">
        <v>2328</v>
      </c>
      <c r="I371" s="195"/>
    </row>
    <row r="372" spans="1:9">
      <c r="A372" s="318" t="s">
        <v>1365</v>
      </c>
      <c r="B372" s="195" t="s">
        <v>2294</v>
      </c>
      <c r="C372" s="195" t="s">
        <v>399</v>
      </c>
      <c r="D372" s="195" t="s">
        <v>2328</v>
      </c>
      <c r="I372" s="195"/>
    </row>
    <row r="373" spans="1:9">
      <c r="A373" s="318" t="s">
        <v>1365</v>
      </c>
      <c r="B373" s="195" t="s">
        <v>2295</v>
      </c>
      <c r="C373" s="195" t="s">
        <v>399</v>
      </c>
      <c r="D373" s="195" t="s">
        <v>2328</v>
      </c>
      <c r="I373" s="195"/>
    </row>
    <row r="374" spans="1:9">
      <c r="A374" s="318" t="s">
        <v>1365</v>
      </c>
      <c r="B374" s="195" t="s">
        <v>2293</v>
      </c>
      <c r="C374" s="195" t="s">
        <v>399</v>
      </c>
      <c r="D374" s="195" t="s">
        <v>2328</v>
      </c>
      <c r="I374" s="195"/>
    </row>
    <row r="375" spans="1:9">
      <c r="A375" s="318" t="s">
        <v>1365</v>
      </c>
      <c r="B375" s="195" t="s">
        <v>2290</v>
      </c>
      <c r="C375" s="195" t="s">
        <v>399</v>
      </c>
      <c r="D375" s="195" t="s">
        <v>2328</v>
      </c>
      <c r="I375" s="195"/>
    </row>
    <row r="376" spans="1:9">
      <c r="A376" s="136" t="s">
        <v>1365</v>
      </c>
      <c r="B376" s="195" t="s">
        <v>2251</v>
      </c>
      <c r="C376" s="195" t="s">
        <v>399</v>
      </c>
      <c r="D376" s="195" t="s">
        <v>2327</v>
      </c>
      <c r="I376" s="195"/>
    </row>
    <row r="377" spans="1:9">
      <c r="A377" s="146" t="s">
        <v>1365</v>
      </c>
      <c r="B377" s="195" t="s">
        <v>2244</v>
      </c>
      <c r="C377" s="195" t="s">
        <v>399</v>
      </c>
      <c r="D377" s="195" t="s">
        <v>2327</v>
      </c>
      <c r="I377" s="195"/>
    </row>
    <row r="378" spans="1:9">
      <c r="A378" s="195" t="s">
        <v>1365</v>
      </c>
      <c r="B378" s="195" t="s">
        <v>2356</v>
      </c>
      <c r="C378" s="195" t="s">
        <v>399</v>
      </c>
      <c r="D378" s="195" t="s">
        <v>2328</v>
      </c>
      <c r="I378" s="195"/>
    </row>
    <row r="379" spans="1:9">
      <c r="A379" s="195" t="s">
        <v>1365</v>
      </c>
      <c r="B379" s="195" t="s">
        <v>2296</v>
      </c>
      <c r="C379" s="195" t="s">
        <v>399</v>
      </c>
      <c r="D379" s="195" t="s">
        <v>2328</v>
      </c>
      <c r="I379" s="195"/>
    </row>
    <row r="380" spans="1:9">
      <c r="A380" s="195" t="s">
        <v>1365</v>
      </c>
      <c r="B380" s="195" t="s">
        <v>2255</v>
      </c>
      <c r="C380" s="195" t="s">
        <v>399</v>
      </c>
      <c r="D380" s="195" t="s">
        <v>2328</v>
      </c>
      <c r="I380" s="195"/>
    </row>
    <row r="381" spans="1:9">
      <c r="A381" s="195" t="s">
        <v>1365</v>
      </c>
      <c r="B381" s="195" t="s">
        <v>2289</v>
      </c>
      <c r="C381" s="195" t="s">
        <v>399</v>
      </c>
      <c r="D381" s="195" t="s">
        <v>2328</v>
      </c>
      <c r="I381" s="195"/>
    </row>
    <row r="382" spans="1:9">
      <c r="A382" s="195" t="s">
        <v>1365</v>
      </c>
      <c r="B382" s="195" t="s">
        <v>2299</v>
      </c>
      <c r="C382" s="195" t="s">
        <v>362</v>
      </c>
      <c r="D382" s="195" t="s">
        <v>2328</v>
      </c>
      <c r="I382" s="195"/>
    </row>
    <row r="383" spans="1:9">
      <c r="A383" s="195" t="s">
        <v>1365</v>
      </c>
      <c r="B383" s="195" t="s">
        <v>2298</v>
      </c>
      <c r="C383" s="195" t="s">
        <v>362</v>
      </c>
      <c r="D383" s="195" t="s">
        <v>2328</v>
      </c>
      <c r="I383" s="195"/>
    </row>
    <row r="384" spans="1:9">
      <c r="A384" s="136" t="s">
        <v>1365</v>
      </c>
      <c r="B384" s="195" t="s">
        <v>2256</v>
      </c>
      <c r="C384" s="195" t="s">
        <v>399</v>
      </c>
      <c r="D384" s="195" t="s">
        <v>2327</v>
      </c>
      <c r="I384" s="195"/>
    </row>
    <row r="385" spans="1:9">
      <c r="A385" s="195" t="s">
        <v>1365</v>
      </c>
      <c r="B385" s="195" t="s">
        <v>2288</v>
      </c>
      <c r="C385" s="195" t="s">
        <v>399</v>
      </c>
      <c r="D385" s="195" t="s">
        <v>2328</v>
      </c>
      <c r="I385" s="195"/>
    </row>
    <row r="386" spans="1:9">
      <c r="A386" s="136" t="s">
        <v>1365</v>
      </c>
      <c r="B386" s="195" t="s">
        <v>2254</v>
      </c>
      <c r="C386" s="195" t="s">
        <v>399</v>
      </c>
      <c r="D386" s="195" t="s">
        <v>2327</v>
      </c>
      <c r="I386" s="195"/>
    </row>
    <row r="387" spans="1:9">
      <c r="A387" s="195" t="s">
        <v>1365</v>
      </c>
      <c r="B387" s="195" t="s">
        <v>2297</v>
      </c>
      <c r="C387" s="195" t="s">
        <v>399</v>
      </c>
      <c r="D387" s="195" t="s">
        <v>2328</v>
      </c>
      <c r="I387" s="195"/>
    </row>
    <row r="388" spans="1:9">
      <c r="A388" s="195" t="s">
        <v>1365</v>
      </c>
      <c r="B388" s="195" t="s">
        <v>634</v>
      </c>
      <c r="C388" s="195" t="s">
        <v>399</v>
      </c>
      <c r="D388" s="195" t="s">
        <v>2328</v>
      </c>
      <c r="I388" s="195"/>
    </row>
    <row r="389" spans="1:9">
      <c r="A389" s="136" t="s">
        <v>1365</v>
      </c>
      <c r="B389" s="195" t="s">
        <v>696</v>
      </c>
      <c r="C389" s="195" t="s">
        <v>399</v>
      </c>
      <c r="D389" s="195" t="s">
        <v>2327</v>
      </c>
      <c r="I389" s="195"/>
    </row>
    <row r="390" spans="1:9">
      <c r="A390" s="136" t="s">
        <v>1365</v>
      </c>
      <c r="B390" s="195" t="s">
        <v>2264</v>
      </c>
      <c r="C390" s="195" t="s">
        <v>399</v>
      </c>
      <c r="D390" s="195" t="s">
        <v>2327</v>
      </c>
      <c r="I390" s="195"/>
    </row>
    <row r="391" spans="1:9">
      <c r="A391" s="146" t="s">
        <v>1365</v>
      </c>
      <c r="B391" s="195" t="s">
        <v>533</v>
      </c>
      <c r="C391" s="195" t="s">
        <v>399</v>
      </c>
      <c r="D391" s="195" t="s">
        <v>2327</v>
      </c>
      <c r="I391" s="195"/>
    </row>
    <row r="392" spans="1:9">
      <c r="A392" s="136" t="s">
        <v>1365</v>
      </c>
      <c r="B392" s="195" t="s">
        <v>1390</v>
      </c>
      <c r="C392" s="195" t="s">
        <v>399</v>
      </c>
      <c r="D392" s="195" t="s">
        <v>2327</v>
      </c>
      <c r="I392" s="195"/>
    </row>
    <row r="393" spans="1:9">
      <c r="A393" s="136" t="s">
        <v>1365</v>
      </c>
      <c r="B393" s="195" t="s">
        <v>681</v>
      </c>
      <c r="C393" s="195" t="s">
        <v>399</v>
      </c>
      <c r="D393" s="195" t="s">
        <v>2327</v>
      </c>
      <c r="I393" s="195"/>
    </row>
    <row r="394" spans="1:9">
      <c r="A394" s="136" t="s">
        <v>1365</v>
      </c>
      <c r="B394" s="195" t="s">
        <v>2265</v>
      </c>
      <c r="C394" s="195" t="s">
        <v>399</v>
      </c>
      <c r="D394" s="195" t="s">
        <v>2327</v>
      </c>
      <c r="I394" s="195"/>
    </row>
    <row r="395" spans="1:9">
      <c r="A395" s="136" t="s">
        <v>1365</v>
      </c>
      <c r="B395" s="195" t="s">
        <v>674</v>
      </c>
      <c r="C395" s="195" t="s">
        <v>399</v>
      </c>
      <c r="D395" s="195" t="s">
        <v>2327</v>
      </c>
      <c r="I395" s="195"/>
    </row>
    <row r="396" spans="1:9">
      <c r="A396" s="136" t="s">
        <v>1365</v>
      </c>
      <c r="B396" s="195" t="s">
        <v>685</v>
      </c>
      <c r="C396" s="195" t="s">
        <v>399</v>
      </c>
      <c r="D396" s="195" t="s">
        <v>2327</v>
      </c>
      <c r="I396" s="195"/>
    </row>
    <row r="397" spans="1:9">
      <c r="A397" s="136" t="s">
        <v>1365</v>
      </c>
      <c r="B397" s="195" t="s">
        <v>535</v>
      </c>
      <c r="C397" s="195" t="s">
        <v>399</v>
      </c>
      <c r="D397" s="195" t="s">
        <v>2327</v>
      </c>
      <c r="I397" s="195"/>
    </row>
    <row r="398" spans="1:9">
      <c r="A398" s="136" t="s">
        <v>1365</v>
      </c>
      <c r="B398" s="195" t="s">
        <v>2262</v>
      </c>
      <c r="C398" s="195" t="s">
        <v>399</v>
      </c>
      <c r="D398" s="195" t="s">
        <v>2327</v>
      </c>
      <c r="I398" s="195"/>
    </row>
    <row r="399" spans="1:9">
      <c r="A399" s="136" t="s">
        <v>1365</v>
      </c>
      <c r="B399" s="195" t="s">
        <v>2263</v>
      </c>
      <c r="C399" s="195" t="s">
        <v>399</v>
      </c>
      <c r="D399" s="195" t="s">
        <v>2327</v>
      </c>
      <c r="I399" s="195"/>
    </row>
    <row r="400" spans="1:9">
      <c r="A400" s="195" t="s">
        <v>1365</v>
      </c>
      <c r="B400" s="195" t="s">
        <v>627</v>
      </c>
      <c r="C400" s="195" t="s">
        <v>399</v>
      </c>
      <c r="D400" s="195" t="s">
        <v>2328</v>
      </c>
      <c r="I400" s="195"/>
    </row>
    <row r="401" spans="1:9">
      <c r="A401" s="136" t="s">
        <v>1365</v>
      </c>
      <c r="B401" s="195" t="s">
        <v>1422</v>
      </c>
      <c r="C401" s="195" t="s">
        <v>399</v>
      </c>
      <c r="D401" s="195" t="s">
        <v>2327</v>
      </c>
      <c r="I401" s="195"/>
    </row>
    <row r="402" spans="1:9">
      <c r="A402" s="136" t="s">
        <v>1365</v>
      </c>
      <c r="B402" s="195" t="s">
        <v>108</v>
      </c>
      <c r="C402" s="195" t="s">
        <v>399</v>
      </c>
      <c r="D402" s="195" t="s">
        <v>2327</v>
      </c>
      <c r="I402" s="195"/>
    </row>
    <row r="403" spans="1:9">
      <c r="A403" s="47" t="s">
        <v>1365</v>
      </c>
      <c r="B403" s="195" t="s">
        <v>713</v>
      </c>
      <c r="C403" s="195" t="s">
        <v>399</v>
      </c>
      <c r="D403" s="195" t="s">
        <v>2327</v>
      </c>
      <c r="I403" s="195"/>
    </row>
    <row r="404" spans="1:9">
      <c r="A404" s="195" t="s">
        <v>1365</v>
      </c>
      <c r="B404" s="195" t="s">
        <v>2292</v>
      </c>
      <c r="C404" s="195" t="s">
        <v>399</v>
      </c>
      <c r="D404" s="195" t="s">
        <v>2328</v>
      </c>
      <c r="I404" s="195"/>
    </row>
    <row r="405" spans="1:9">
      <c r="A405" s="318" t="s">
        <v>1365</v>
      </c>
      <c r="B405" s="195" t="s">
        <v>2291</v>
      </c>
      <c r="C405" s="195" t="s">
        <v>399</v>
      </c>
      <c r="D405" s="195" t="s">
        <v>2328</v>
      </c>
      <c r="I405" s="195"/>
    </row>
    <row r="406" spans="1:9">
      <c r="A406" s="147" t="s">
        <v>1365</v>
      </c>
      <c r="B406" s="195" t="s">
        <v>2261</v>
      </c>
      <c r="C406" s="195" t="s">
        <v>28</v>
      </c>
      <c r="D406" s="195" t="s">
        <v>2327</v>
      </c>
      <c r="I406" s="195"/>
    </row>
    <row r="407" spans="1:9">
      <c r="A407" s="147" t="s">
        <v>500</v>
      </c>
      <c r="B407" s="195" t="s">
        <v>2219</v>
      </c>
      <c r="C407" s="195" t="s">
        <v>28</v>
      </c>
      <c r="D407" s="195" t="s">
        <v>2327</v>
      </c>
      <c r="I407" s="195"/>
    </row>
    <row r="408" spans="1:9">
      <c r="A408" s="147" t="s">
        <v>500</v>
      </c>
      <c r="B408" s="195" t="s">
        <v>2202</v>
      </c>
      <c r="C408" s="195" t="s">
        <v>28</v>
      </c>
      <c r="D408" s="195" t="s">
        <v>2327</v>
      </c>
      <c r="I408" s="195"/>
    </row>
    <row r="409" spans="1:9">
      <c r="A409" s="318" t="s">
        <v>500</v>
      </c>
      <c r="B409" s="195" t="s">
        <v>2206</v>
      </c>
      <c r="C409" s="195" t="s">
        <v>28</v>
      </c>
      <c r="D409" s="195" t="s">
        <v>2328</v>
      </c>
      <c r="I409" s="195"/>
    </row>
    <row r="410" spans="1:9">
      <c r="A410" s="147" t="s">
        <v>500</v>
      </c>
      <c r="B410" s="195" t="s">
        <v>2200</v>
      </c>
      <c r="C410" s="195" t="s">
        <v>28</v>
      </c>
      <c r="D410" s="195" t="s">
        <v>2327</v>
      </c>
      <c r="I410" s="195"/>
    </row>
    <row r="411" spans="1:9">
      <c r="A411" s="147" t="s">
        <v>500</v>
      </c>
      <c r="B411" s="195" t="s">
        <v>252</v>
      </c>
      <c r="C411" s="195" t="s">
        <v>28</v>
      </c>
      <c r="D411" s="195" t="s">
        <v>2327</v>
      </c>
      <c r="I411" s="195"/>
    </row>
    <row r="412" spans="1:9">
      <c r="A412" s="147" t="s">
        <v>500</v>
      </c>
      <c r="B412" s="195" t="s">
        <v>2229</v>
      </c>
      <c r="C412" s="195" t="s">
        <v>28</v>
      </c>
      <c r="D412" s="195" t="s">
        <v>2327</v>
      </c>
      <c r="I412" s="195"/>
    </row>
    <row r="413" spans="1:9">
      <c r="A413" s="147" t="s">
        <v>500</v>
      </c>
      <c r="B413" s="195" t="s">
        <v>255</v>
      </c>
      <c r="C413" s="195" t="s">
        <v>28</v>
      </c>
      <c r="D413" s="195" t="s">
        <v>2327</v>
      </c>
      <c r="I413" s="195"/>
    </row>
    <row r="414" spans="1:9">
      <c r="A414" s="147" t="s">
        <v>500</v>
      </c>
      <c r="B414" s="195" t="s">
        <v>2260</v>
      </c>
      <c r="C414" s="195" t="s">
        <v>28</v>
      </c>
      <c r="D414" s="195" t="s">
        <v>2327</v>
      </c>
      <c r="I414" s="195"/>
    </row>
    <row r="415" spans="1:9">
      <c r="A415" s="147" t="s">
        <v>500</v>
      </c>
      <c r="B415" s="195" t="s">
        <v>271</v>
      </c>
      <c r="C415" s="195" t="s">
        <v>28</v>
      </c>
      <c r="D415" s="195" t="s">
        <v>2327</v>
      </c>
      <c r="I415" s="195"/>
    </row>
    <row r="416" spans="1:9">
      <c r="A416" s="147" t="s">
        <v>1457</v>
      </c>
      <c r="B416" s="195" t="s">
        <v>2229</v>
      </c>
      <c r="C416" s="195" t="s">
        <v>28</v>
      </c>
      <c r="D416" s="195" t="s">
        <v>2327</v>
      </c>
      <c r="I416" s="195"/>
    </row>
    <row r="417" spans="1:9">
      <c r="A417" s="318" t="s">
        <v>1870</v>
      </c>
      <c r="B417" s="195" t="s">
        <v>2200</v>
      </c>
      <c r="C417" s="195" t="s">
        <v>28</v>
      </c>
      <c r="D417" s="195" t="s">
        <v>2328</v>
      </c>
      <c r="I417" s="195"/>
    </row>
    <row r="418" spans="1:9">
      <c r="A418" s="318" t="s">
        <v>1870</v>
      </c>
      <c r="B418" s="195" t="s">
        <v>2275</v>
      </c>
      <c r="C418" s="195" t="s">
        <v>399</v>
      </c>
      <c r="D418" s="195" t="s">
        <v>2328</v>
      </c>
      <c r="I418" s="195"/>
    </row>
    <row r="419" spans="1:9">
      <c r="A419" s="146" t="s">
        <v>1458</v>
      </c>
      <c r="B419" s="195" t="s">
        <v>2255</v>
      </c>
      <c r="C419" s="195" t="s">
        <v>28</v>
      </c>
      <c r="D419" s="195" t="s">
        <v>2327</v>
      </c>
      <c r="I419" s="195"/>
    </row>
    <row r="420" spans="1:9">
      <c r="A420" s="146" t="s">
        <v>1463</v>
      </c>
      <c r="B420" s="195" t="s">
        <v>1419</v>
      </c>
      <c r="C420" s="195" t="s">
        <v>28</v>
      </c>
      <c r="D420" s="195" t="s">
        <v>2327</v>
      </c>
      <c r="I420" s="195"/>
    </row>
    <row r="421" spans="1:9">
      <c r="A421" s="146" t="s">
        <v>1463</v>
      </c>
      <c r="B421" s="195" t="s">
        <v>2197</v>
      </c>
      <c r="C421" s="195" t="s">
        <v>28</v>
      </c>
      <c r="D421" s="195" t="s">
        <v>2327</v>
      </c>
      <c r="I421" s="195"/>
    </row>
    <row r="422" spans="1:9">
      <c r="A422" s="146" t="s">
        <v>1463</v>
      </c>
      <c r="B422" s="195" t="s">
        <v>1473</v>
      </c>
      <c r="C422" s="195" t="s">
        <v>28</v>
      </c>
      <c r="D422" s="195" t="s">
        <v>2327</v>
      </c>
      <c r="I422" s="195"/>
    </row>
    <row r="423" spans="1:9">
      <c r="A423" s="146" t="s">
        <v>1463</v>
      </c>
      <c r="B423" s="195" t="s">
        <v>2239</v>
      </c>
      <c r="C423" s="195" t="s">
        <v>28</v>
      </c>
      <c r="D423" s="195" t="s">
        <v>2327</v>
      </c>
      <c r="I423" s="195"/>
    </row>
    <row r="424" spans="1:9">
      <c r="A424" s="146" t="s">
        <v>1905</v>
      </c>
      <c r="B424" s="195" t="s">
        <v>547</v>
      </c>
      <c r="C424" s="195" t="s">
        <v>28</v>
      </c>
      <c r="D424" s="195" t="s">
        <v>2327</v>
      </c>
      <c r="I424" s="195"/>
    </row>
    <row r="425" spans="1:9">
      <c r="A425" s="146" t="s">
        <v>1905</v>
      </c>
      <c r="B425" s="195" t="s">
        <v>2185</v>
      </c>
      <c r="C425" s="195" t="s">
        <v>28</v>
      </c>
      <c r="D425" s="195" t="s">
        <v>2327</v>
      </c>
      <c r="I425" s="195"/>
    </row>
    <row r="426" spans="1:9">
      <c r="A426" s="146" t="s">
        <v>1905</v>
      </c>
      <c r="B426" s="195" t="s">
        <v>544</v>
      </c>
      <c r="C426" s="195" t="s">
        <v>28</v>
      </c>
      <c r="D426" s="195" t="s">
        <v>2327</v>
      </c>
      <c r="I426" s="195"/>
    </row>
    <row r="427" spans="1:9">
      <c r="A427" s="146" t="s">
        <v>1905</v>
      </c>
      <c r="B427" s="195" t="s">
        <v>551</v>
      </c>
      <c r="C427" s="195" t="s">
        <v>28</v>
      </c>
      <c r="D427" s="195" t="s">
        <v>2327</v>
      </c>
      <c r="I427" s="195"/>
    </row>
    <row r="428" spans="1:9">
      <c r="A428" s="146" t="s">
        <v>1905</v>
      </c>
      <c r="B428" s="195" t="s">
        <v>2257</v>
      </c>
      <c r="C428" s="195" t="s">
        <v>28</v>
      </c>
      <c r="D428" s="195" t="s">
        <v>2327</v>
      </c>
      <c r="I428" s="195"/>
    </row>
    <row r="429" spans="1:9">
      <c r="A429" s="146" t="s">
        <v>1905</v>
      </c>
      <c r="B429" s="195" t="s">
        <v>2258</v>
      </c>
      <c r="C429" s="195" t="s">
        <v>28</v>
      </c>
      <c r="D429" s="195" t="s">
        <v>2327</v>
      </c>
      <c r="I429" s="195"/>
    </row>
    <row r="430" spans="1:9">
      <c r="A430" s="128" t="s">
        <v>2030</v>
      </c>
      <c r="B430" s="195" t="s">
        <v>1146</v>
      </c>
      <c r="C430" s="195" t="s">
        <v>28</v>
      </c>
      <c r="D430" s="195" t="s">
        <v>2327</v>
      </c>
      <c r="I430" s="195"/>
    </row>
    <row r="431" spans="1:9">
      <c r="A431" s="128" t="s">
        <v>2030</v>
      </c>
      <c r="B431" s="195" t="s">
        <v>1149</v>
      </c>
      <c r="C431" s="195" t="s">
        <v>28</v>
      </c>
      <c r="D431" s="195" t="s">
        <v>2327</v>
      </c>
      <c r="I431" s="195"/>
    </row>
    <row r="432" spans="1:9">
      <c r="A432" s="146" t="s">
        <v>1491</v>
      </c>
      <c r="B432" s="195" t="s">
        <v>2229</v>
      </c>
      <c r="C432" s="195" t="s">
        <v>28</v>
      </c>
      <c r="D432" s="195" t="s">
        <v>2327</v>
      </c>
      <c r="I432" s="195"/>
    </row>
    <row r="433" spans="1:9">
      <c r="A433" s="146" t="s">
        <v>1491</v>
      </c>
      <c r="B433" s="195" t="s">
        <v>255</v>
      </c>
      <c r="C433" s="195" t="s">
        <v>28</v>
      </c>
      <c r="D433" s="195" t="s">
        <v>2327</v>
      </c>
      <c r="I433" s="195"/>
    </row>
    <row r="434" spans="1:9">
      <c r="A434" s="146" t="s">
        <v>1515</v>
      </c>
      <c r="B434" s="195" t="s">
        <v>2254</v>
      </c>
      <c r="C434" s="195" t="s">
        <v>28</v>
      </c>
      <c r="D434" s="195" t="s">
        <v>2327</v>
      </c>
      <c r="I434" s="195"/>
    </row>
    <row r="435" spans="1:9">
      <c r="A435" s="136" t="s">
        <v>1528</v>
      </c>
      <c r="B435" s="195" t="s">
        <v>2236</v>
      </c>
      <c r="C435" s="195" t="s">
        <v>28</v>
      </c>
      <c r="D435" s="195" t="s">
        <v>2327</v>
      </c>
      <c r="I435" s="195"/>
    </row>
    <row r="436" spans="1:9">
      <c r="A436" s="136" t="s">
        <v>1528</v>
      </c>
      <c r="B436" s="195" t="s">
        <v>2243</v>
      </c>
      <c r="C436" s="195" t="s">
        <v>28</v>
      </c>
      <c r="D436" s="195" t="s">
        <v>2327</v>
      </c>
      <c r="I436" s="195"/>
    </row>
    <row r="437" spans="1:9">
      <c r="A437" s="136" t="s">
        <v>1528</v>
      </c>
      <c r="B437" s="195" t="s">
        <v>2242</v>
      </c>
      <c r="C437" s="195" t="s">
        <v>28</v>
      </c>
      <c r="D437" s="195" t="s">
        <v>2327</v>
      </c>
      <c r="I437" s="195"/>
    </row>
    <row r="438" spans="1:9">
      <c r="A438" s="47" t="s">
        <v>2131</v>
      </c>
      <c r="B438" s="195" t="s">
        <v>2142</v>
      </c>
      <c r="C438" s="195" t="s">
        <v>28</v>
      </c>
      <c r="D438" s="195" t="s">
        <v>2327</v>
      </c>
      <c r="I438" s="195"/>
    </row>
    <row r="439" spans="1:9">
      <c r="A439" s="47" t="s">
        <v>2131</v>
      </c>
      <c r="B439" s="195" t="s">
        <v>2198</v>
      </c>
      <c r="C439" s="195" t="s">
        <v>28</v>
      </c>
      <c r="D439" s="195" t="s">
        <v>2327</v>
      </c>
      <c r="I439" s="195"/>
    </row>
    <row r="440" spans="1:9">
      <c r="A440" s="47" t="s">
        <v>2131</v>
      </c>
      <c r="B440" s="195" t="s">
        <v>2143</v>
      </c>
      <c r="C440" s="195" t="s">
        <v>28</v>
      </c>
      <c r="D440" s="195" t="s">
        <v>2327</v>
      </c>
      <c r="I440" s="195"/>
    </row>
    <row r="441" spans="1:9">
      <c r="A441" s="195" t="s">
        <v>2037</v>
      </c>
      <c r="B441" s="195" t="s">
        <v>255</v>
      </c>
      <c r="C441" s="195" t="s">
        <v>28</v>
      </c>
      <c r="D441" s="195" t="s">
        <v>2328</v>
      </c>
      <c r="I441" s="195"/>
    </row>
    <row r="442" spans="1:9">
      <c r="A442" s="195" t="s">
        <v>1060</v>
      </c>
      <c r="B442" s="195" t="s">
        <v>2200</v>
      </c>
      <c r="C442" s="195" t="s">
        <v>28</v>
      </c>
      <c r="D442" s="195" t="s">
        <v>2328</v>
      </c>
      <c r="I442" s="195"/>
    </row>
    <row r="443" spans="1:9">
      <c r="A443" s="47" t="s">
        <v>1950</v>
      </c>
      <c r="B443" s="195" t="s">
        <v>2201</v>
      </c>
      <c r="C443" s="195" t="s">
        <v>28</v>
      </c>
      <c r="D443" s="195" t="s">
        <v>2327</v>
      </c>
      <c r="I443" s="195"/>
    </row>
    <row r="444" spans="1:9">
      <c r="A444" s="47" t="s">
        <v>1950</v>
      </c>
      <c r="B444" s="195" t="s">
        <v>2237</v>
      </c>
      <c r="C444" s="195" t="s">
        <v>28</v>
      </c>
      <c r="D444" s="195" t="s">
        <v>2327</v>
      </c>
      <c r="I444" s="195"/>
    </row>
    <row r="445" spans="1:9">
      <c r="A445" s="195" t="s">
        <v>1950</v>
      </c>
      <c r="B445" s="195" t="s">
        <v>2243</v>
      </c>
      <c r="C445" s="195" t="s">
        <v>28</v>
      </c>
      <c r="D445" s="195" t="s">
        <v>2328</v>
      </c>
      <c r="I445" s="195"/>
    </row>
    <row r="446" spans="1:9">
      <c r="A446" s="195" t="s">
        <v>1950</v>
      </c>
      <c r="B446" s="195" t="s">
        <v>2242</v>
      </c>
      <c r="C446" s="195" t="s">
        <v>28</v>
      </c>
      <c r="D446" s="195" t="s">
        <v>2328</v>
      </c>
      <c r="I446" s="195"/>
    </row>
    <row r="447" spans="1:9">
      <c r="A447" s="195" t="s">
        <v>1950</v>
      </c>
      <c r="B447" s="195" t="s">
        <v>2290</v>
      </c>
      <c r="C447" s="195" t="s">
        <v>28</v>
      </c>
      <c r="D447" s="195" t="s">
        <v>2328</v>
      </c>
      <c r="I447" s="195"/>
    </row>
    <row r="448" spans="1:9">
      <c r="A448" s="195" t="s">
        <v>2034</v>
      </c>
      <c r="B448" s="195" t="s">
        <v>2200</v>
      </c>
      <c r="C448" s="195" t="s">
        <v>28</v>
      </c>
      <c r="D448" s="195" t="s">
        <v>2328</v>
      </c>
      <c r="I448" s="195"/>
    </row>
    <row r="449" spans="1:9">
      <c r="A449" s="195" t="s">
        <v>2034</v>
      </c>
      <c r="B449" s="195" t="s">
        <v>2218</v>
      </c>
      <c r="C449" s="195" t="s">
        <v>28</v>
      </c>
      <c r="D449" s="195" t="s">
        <v>2328</v>
      </c>
      <c r="I449" s="195"/>
    </row>
    <row r="450" spans="1:9">
      <c r="A450" s="195" t="s">
        <v>2034</v>
      </c>
      <c r="B450" s="195" t="s">
        <v>255</v>
      </c>
      <c r="C450" s="195" t="s">
        <v>28</v>
      </c>
      <c r="D450" s="195" t="s">
        <v>2328</v>
      </c>
      <c r="I450" s="195"/>
    </row>
    <row r="451" spans="1:9">
      <c r="A451" s="195" t="s">
        <v>2033</v>
      </c>
      <c r="B451" s="195" t="s">
        <v>2304</v>
      </c>
      <c r="C451" s="195" t="s">
        <v>28</v>
      </c>
      <c r="D451" s="195" t="s">
        <v>2328</v>
      </c>
      <c r="I451" s="195"/>
    </row>
    <row r="452" spans="1:9">
      <c r="A452" s="195" t="s">
        <v>2033</v>
      </c>
      <c r="B452" s="195" t="s">
        <v>2302</v>
      </c>
      <c r="C452" s="195" t="s">
        <v>28</v>
      </c>
      <c r="D452" s="195" t="s">
        <v>2328</v>
      </c>
      <c r="I452" s="195"/>
    </row>
    <row r="453" spans="1:9">
      <c r="A453" s="195" t="s">
        <v>2033</v>
      </c>
      <c r="B453" s="195" t="s">
        <v>2202</v>
      </c>
      <c r="C453" s="195" t="s">
        <v>28</v>
      </c>
      <c r="D453" s="195" t="s">
        <v>2328</v>
      </c>
      <c r="I453" s="195"/>
    </row>
    <row r="454" spans="1:9">
      <c r="A454" s="47" t="s">
        <v>2033</v>
      </c>
      <c r="B454" s="195" t="s">
        <v>2203</v>
      </c>
      <c r="C454" s="195" t="s">
        <v>28</v>
      </c>
      <c r="D454" s="195" t="s">
        <v>2327</v>
      </c>
      <c r="I454" s="195"/>
    </row>
    <row r="455" spans="1:9">
      <c r="A455" s="195" t="s">
        <v>2033</v>
      </c>
      <c r="B455" s="195" t="s">
        <v>2204</v>
      </c>
      <c r="C455" s="195" t="s">
        <v>28</v>
      </c>
      <c r="D455" s="195" t="s">
        <v>2328</v>
      </c>
      <c r="I455" s="195"/>
    </row>
    <row r="456" spans="1:9">
      <c r="A456" s="195" t="s">
        <v>2033</v>
      </c>
      <c r="B456" s="195" t="s">
        <v>2300</v>
      </c>
      <c r="C456" s="195" t="s">
        <v>28</v>
      </c>
      <c r="D456" s="195" t="s">
        <v>2328</v>
      </c>
      <c r="I456" s="195"/>
    </row>
    <row r="457" spans="1:9">
      <c r="A457" s="195" t="s">
        <v>2033</v>
      </c>
      <c r="B457" s="195" t="s">
        <v>2276</v>
      </c>
      <c r="C457" s="195" t="s">
        <v>28</v>
      </c>
      <c r="D457" s="195" t="s">
        <v>2328</v>
      </c>
      <c r="I457" s="195"/>
    </row>
    <row r="458" spans="1:9">
      <c r="A458" s="195" t="s">
        <v>2033</v>
      </c>
      <c r="B458" s="195" t="s">
        <v>2303</v>
      </c>
      <c r="C458" s="195" t="s">
        <v>28</v>
      </c>
      <c r="D458" s="195" t="s">
        <v>2328</v>
      </c>
      <c r="I458" s="195"/>
    </row>
    <row r="459" spans="1:9">
      <c r="A459" s="195" t="s">
        <v>2033</v>
      </c>
      <c r="B459" s="195" t="s">
        <v>2301</v>
      </c>
      <c r="C459" s="195" t="s">
        <v>28</v>
      </c>
      <c r="D459" s="195" t="s">
        <v>2328</v>
      </c>
      <c r="I459" s="195"/>
    </row>
    <row r="460" spans="1:9">
      <c r="A460" s="195" t="s">
        <v>2033</v>
      </c>
      <c r="B460" s="195" t="s">
        <v>2144</v>
      </c>
      <c r="C460" s="195" t="s">
        <v>28</v>
      </c>
      <c r="D460" s="195" t="s">
        <v>2328</v>
      </c>
      <c r="I460" s="195"/>
    </row>
    <row r="461" spans="1:9">
      <c r="A461" s="47" t="s">
        <v>2033</v>
      </c>
      <c r="B461" s="195" t="s">
        <v>2242</v>
      </c>
      <c r="C461" s="195" t="s">
        <v>28</v>
      </c>
      <c r="D461" s="195" t="s">
        <v>2327</v>
      </c>
      <c r="I461" s="195"/>
    </row>
    <row r="462" spans="1:9">
      <c r="A462" s="47" t="s">
        <v>2033</v>
      </c>
      <c r="B462" s="195" t="s">
        <v>2250</v>
      </c>
      <c r="C462" s="195" t="s">
        <v>28</v>
      </c>
      <c r="D462" s="195" t="s">
        <v>2327</v>
      </c>
      <c r="I462" s="195"/>
    </row>
    <row r="463" spans="1:9">
      <c r="A463" s="195" t="s">
        <v>2033</v>
      </c>
      <c r="B463" s="195" t="s">
        <v>1134</v>
      </c>
      <c r="C463" s="195" t="s">
        <v>28</v>
      </c>
      <c r="D463" s="195" t="s">
        <v>2328</v>
      </c>
      <c r="I463" s="195"/>
    </row>
    <row r="464" spans="1:9">
      <c r="A464" s="195" t="s">
        <v>2038</v>
      </c>
      <c r="B464" s="195" t="s">
        <v>255</v>
      </c>
      <c r="C464" s="195" t="s">
        <v>28</v>
      </c>
      <c r="D464" s="195" t="s">
        <v>2328</v>
      </c>
      <c r="I464" s="195"/>
    </row>
    <row r="465" spans="1:9">
      <c r="A465" s="195" t="s">
        <v>1140</v>
      </c>
      <c r="B465" s="195" t="s">
        <v>2243</v>
      </c>
      <c r="C465" s="195" t="s">
        <v>28</v>
      </c>
      <c r="D465" s="195" t="s">
        <v>2328</v>
      </c>
      <c r="I465" s="195"/>
    </row>
    <row r="466" spans="1:9">
      <c r="A466" s="195" t="s">
        <v>1140</v>
      </c>
      <c r="B466" s="195" t="s">
        <v>2285</v>
      </c>
      <c r="C466" s="195" t="s">
        <v>28</v>
      </c>
      <c r="D466" s="195" t="s">
        <v>2328</v>
      </c>
      <c r="I466" s="195"/>
    </row>
    <row r="467" spans="1:9">
      <c r="A467" s="136" t="s">
        <v>1545</v>
      </c>
      <c r="B467" s="195" t="s">
        <v>547</v>
      </c>
      <c r="C467" s="195" t="s">
        <v>28</v>
      </c>
      <c r="D467" s="195" t="s">
        <v>2327</v>
      </c>
      <c r="I467" s="195"/>
    </row>
    <row r="468" spans="1:9">
      <c r="A468" s="136" t="s">
        <v>1545</v>
      </c>
      <c r="B468" s="195" t="s">
        <v>2336</v>
      </c>
      <c r="C468" s="195" t="s">
        <v>28</v>
      </c>
      <c r="D468" s="195" t="s">
        <v>2327</v>
      </c>
      <c r="I468" s="195"/>
    </row>
    <row r="469" spans="1:9">
      <c r="A469" s="136" t="s">
        <v>1545</v>
      </c>
      <c r="B469" s="195" t="s">
        <v>2186</v>
      </c>
      <c r="C469" s="195" t="s">
        <v>28</v>
      </c>
      <c r="D469" s="195" t="s">
        <v>2327</v>
      </c>
      <c r="I469" s="195"/>
    </row>
    <row r="470" spans="1:9">
      <c r="A470" s="136" t="s">
        <v>1545</v>
      </c>
      <c r="B470" s="195" t="s">
        <v>2187</v>
      </c>
      <c r="C470" s="195" t="s">
        <v>28</v>
      </c>
      <c r="D470" s="195" t="s">
        <v>2327</v>
      </c>
      <c r="I470" s="195"/>
    </row>
    <row r="471" spans="1:9">
      <c r="A471" s="136" t="s">
        <v>1545</v>
      </c>
      <c r="B471" s="195" t="s">
        <v>582</v>
      </c>
      <c r="C471" s="195" t="s">
        <v>28</v>
      </c>
      <c r="D471" s="195" t="s">
        <v>2327</v>
      </c>
      <c r="I471" s="195"/>
    </row>
    <row r="472" spans="1:9">
      <c r="A472" s="146" t="s">
        <v>1545</v>
      </c>
      <c r="B472" s="195" t="s">
        <v>2185</v>
      </c>
      <c r="C472" s="195" t="s">
        <v>28</v>
      </c>
      <c r="D472" s="195" t="s">
        <v>2327</v>
      </c>
      <c r="I472" s="195"/>
    </row>
    <row r="473" spans="1:9">
      <c r="A473" s="136" t="s">
        <v>1545</v>
      </c>
      <c r="B473" s="195" t="s">
        <v>2145</v>
      </c>
      <c r="C473" s="195" t="s">
        <v>28</v>
      </c>
      <c r="D473" s="195" t="s">
        <v>2327</v>
      </c>
      <c r="I473" s="195"/>
    </row>
    <row r="474" spans="1:9">
      <c r="A474" s="146" t="s">
        <v>1545</v>
      </c>
      <c r="B474" s="195" t="s">
        <v>1419</v>
      </c>
      <c r="C474" s="195" t="s">
        <v>28</v>
      </c>
      <c r="D474" s="195" t="s">
        <v>2327</v>
      </c>
      <c r="I474" s="195"/>
    </row>
    <row r="475" spans="1:9">
      <c r="A475" s="146" t="s">
        <v>1545</v>
      </c>
      <c r="B475" s="195" t="s">
        <v>120</v>
      </c>
      <c r="C475" s="195" t="s">
        <v>28</v>
      </c>
      <c r="D475" s="195" t="s">
        <v>2327</v>
      </c>
      <c r="I475" s="195"/>
    </row>
    <row r="476" spans="1:9">
      <c r="A476" s="146" t="s">
        <v>1545</v>
      </c>
      <c r="B476" s="195" t="s">
        <v>2222</v>
      </c>
      <c r="C476" s="195" t="s">
        <v>28</v>
      </c>
      <c r="D476" s="195" t="s">
        <v>2327</v>
      </c>
      <c r="I476" s="195"/>
    </row>
    <row r="477" spans="1:9">
      <c r="A477" s="146" t="s">
        <v>1545</v>
      </c>
      <c r="B477" s="195" t="s">
        <v>2199</v>
      </c>
      <c r="C477" s="195" t="s">
        <v>28</v>
      </c>
      <c r="D477" s="195" t="s">
        <v>2327</v>
      </c>
      <c r="I477" s="195"/>
    </row>
    <row r="478" spans="1:9">
      <c r="A478" s="146" t="s">
        <v>1545</v>
      </c>
      <c r="B478" s="195" t="s">
        <v>2201</v>
      </c>
      <c r="C478" s="195" t="s">
        <v>28</v>
      </c>
      <c r="D478" s="195" t="s">
        <v>2327</v>
      </c>
      <c r="I478" s="195"/>
    </row>
    <row r="479" spans="1:9">
      <c r="A479" s="146" t="s">
        <v>1545</v>
      </c>
      <c r="B479" s="195" t="s">
        <v>551</v>
      </c>
      <c r="C479" s="195" t="s">
        <v>28</v>
      </c>
      <c r="D479" s="195" t="s">
        <v>2327</v>
      </c>
      <c r="I479" s="195"/>
    </row>
    <row r="480" spans="1:9">
      <c r="A480" s="146" t="s">
        <v>1545</v>
      </c>
      <c r="B480" s="195" t="s">
        <v>108</v>
      </c>
      <c r="C480" s="195" t="s">
        <v>28</v>
      </c>
      <c r="D480" s="195" t="s">
        <v>2327</v>
      </c>
      <c r="I480" s="195"/>
    </row>
    <row r="481" spans="1:9">
      <c r="A481" s="146" t="s">
        <v>1545</v>
      </c>
      <c r="B481" s="195" t="s">
        <v>113</v>
      </c>
      <c r="C481" s="195" t="s">
        <v>28</v>
      </c>
      <c r="D481" s="195" t="s">
        <v>2327</v>
      </c>
      <c r="I481" s="195"/>
    </row>
    <row r="482" spans="1:9">
      <c r="A482" s="146" t="s">
        <v>1545</v>
      </c>
      <c r="B482" s="195" t="s">
        <v>2257</v>
      </c>
      <c r="C482" s="195" t="s">
        <v>28</v>
      </c>
      <c r="D482" s="195" t="s">
        <v>2327</v>
      </c>
      <c r="I482" s="195"/>
    </row>
    <row r="483" spans="1:9">
      <c r="A483" s="146" t="s">
        <v>1545</v>
      </c>
      <c r="B483" s="195" t="s">
        <v>2259</v>
      </c>
      <c r="C483" s="195" t="s">
        <v>28</v>
      </c>
      <c r="D483" s="195" t="s">
        <v>2327</v>
      </c>
      <c r="I483" s="195"/>
    </row>
    <row r="484" spans="1:9">
      <c r="A484" s="146" t="s">
        <v>1545</v>
      </c>
      <c r="B484" s="195" t="s">
        <v>2258</v>
      </c>
      <c r="C484" s="195" t="s">
        <v>28</v>
      </c>
      <c r="D484" s="195" t="s">
        <v>2327</v>
      </c>
      <c r="I484" s="195"/>
    </row>
    <row r="485" spans="1:9">
      <c r="A485" s="136" t="s">
        <v>1487</v>
      </c>
      <c r="B485" s="195" t="s">
        <v>2202</v>
      </c>
      <c r="C485" s="195" t="s">
        <v>28</v>
      </c>
      <c r="D485" s="195" t="s">
        <v>2327</v>
      </c>
      <c r="I485" s="195"/>
    </row>
    <row r="486" spans="1:9">
      <c r="A486" s="136" t="s">
        <v>1487</v>
      </c>
      <c r="B486" s="195" t="s">
        <v>2201</v>
      </c>
      <c r="C486" s="195" t="s">
        <v>28</v>
      </c>
      <c r="D486" s="195" t="s">
        <v>2327</v>
      </c>
      <c r="I486" s="195"/>
    </row>
    <row r="487" spans="1:9">
      <c r="A487" s="136" t="s">
        <v>1487</v>
      </c>
      <c r="B487" s="195" t="s">
        <v>2229</v>
      </c>
      <c r="D487" s="195" t="s">
        <v>2327</v>
      </c>
    </row>
  </sheetData>
  <sheetProtection password="D2CD" sheet="1" objects="1" scenarios="1"/>
  <sortState ref="F2:I850">
    <sortCondition ref="F2:F850"/>
    <sortCondition ref="H2:H850"/>
  </sortState>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notContainsBlanks" priority="2" id="{B2CAC3A9-FD6D-44B2-973D-C3D3B5C0E18A}">
            <xm:f>LEN(TRIM('7.  Documented Occ. (Lit)'!A354))&gt;0</xm:f>
            <x14:dxf>
              <fill>
                <patternFill patternType="solid">
                  <fgColor rgb="FFFFFFFF"/>
                  <bgColor rgb="FFFFFFFF"/>
                </patternFill>
              </fill>
              <border>
                <left/>
                <right/>
                <top/>
                <bottom/>
              </border>
            </x14:dxf>
          </x14:cfRule>
          <xm:sqref>A355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4"/>
  <sheetViews>
    <sheetView workbookViewId="0"/>
  </sheetViews>
  <sheetFormatPr defaultRowHeight="13.2"/>
  <cols>
    <col min="1" max="1" width="30.6640625" bestFit="1" customWidth="1"/>
    <col min="2" max="2" width="28" bestFit="1" customWidth="1"/>
  </cols>
  <sheetData>
    <row r="1" spans="1:2">
      <c r="A1" s="34" t="s">
        <v>2383</v>
      </c>
      <c r="B1" s="34" t="s">
        <v>2011</v>
      </c>
    </row>
    <row r="2" spans="1:2">
      <c r="A2" s="33"/>
      <c r="B2" s="33"/>
    </row>
    <row r="3" spans="1:2">
      <c r="A3" s="195" t="s">
        <v>704</v>
      </c>
      <c r="B3" s="35" t="s">
        <v>771</v>
      </c>
    </row>
    <row r="4" spans="1:2">
      <c r="A4" s="195" t="s">
        <v>1278</v>
      </c>
      <c r="B4" s="35" t="s">
        <v>780</v>
      </c>
    </row>
    <row r="5" spans="1:2">
      <c r="A5" s="195" t="s">
        <v>547</v>
      </c>
      <c r="B5" s="35" t="s">
        <v>2315</v>
      </c>
    </row>
    <row r="6" spans="1:2">
      <c r="A6" s="195" t="s">
        <v>405</v>
      </c>
      <c r="B6" s="35" t="s">
        <v>788</v>
      </c>
    </row>
    <row r="7" spans="1:2">
      <c r="A7" s="195" t="s">
        <v>1258</v>
      </c>
      <c r="B7" s="35" t="s">
        <v>793</v>
      </c>
    </row>
    <row r="8" spans="1:2">
      <c r="A8" s="195" t="s">
        <v>2336</v>
      </c>
      <c r="B8" s="35" t="s">
        <v>796</v>
      </c>
    </row>
    <row r="9" spans="1:2">
      <c r="A9" s="195" t="s">
        <v>2186</v>
      </c>
      <c r="B9" s="39" t="s">
        <v>446</v>
      </c>
    </row>
    <row r="10" spans="1:2">
      <c r="A10" s="195" t="s">
        <v>2187</v>
      </c>
      <c r="B10" s="35" t="s">
        <v>162</v>
      </c>
    </row>
    <row r="11" spans="1:2">
      <c r="A11" s="195" t="s">
        <v>697</v>
      </c>
      <c r="B11" s="35" t="s">
        <v>235</v>
      </c>
    </row>
    <row r="12" spans="1:2">
      <c r="A12" s="195" t="s">
        <v>700</v>
      </c>
      <c r="B12" s="35" t="s">
        <v>374</v>
      </c>
    </row>
    <row r="13" spans="1:2">
      <c r="A13" s="195" t="s">
        <v>1414</v>
      </c>
      <c r="B13" s="35" t="s">
        <v>149</v>
      </c>
    </row>
    <row r="14" spans="1:2">
      <c r="A14" s="195" t="s">
        <v>717</v>
      </c>
      <c r="B14" s="35" t="s">
        <v>814</v>
      </c>
    </row>
    <row r="15" spans="1:2">
      <c r="A15" s="195" t="s">
        <v>2192</v>
      </c>
      <c r="B15" s="35" t="s">
        <v>817</v>
      </c>
    </row>
    <row r="16" spans="1:2">
      <c r="A16" s="195" t="s">
        <v>2191</v>
      </c>
      <c r="B16" s="35" t="s">
        <v>818</v>
      </c>
    </row>
    <row r="17" spans="1:2">
      <c r="A17" s="195" t="s">
        <v>43</v>
      </c>
      <c r="B17" s="35" t="s">
        <v>821</v>
      </c>
    </row>
    <row r="18" spans="1:2">
      <c r="A18" s="195" t="s">
        <v>2081</v>
      </c>
      <c r="B18" s="35" t="s">
        <v>825</v>
      </c>
    </row>
    <row r="19" spans="1:2">
      <c r="A19" s="195" t="s">
        <v>739</v>
      </c>
    </row>
    <row r="20" spans="1:2">
      <c r="A20" s="195" t="s">
        <v>166</v>
      </c>
    </row>
    <row r="21" spans="1:2">
      <c r="A21" s="195" t="s">
        <v>2193</v>
      </c>
    </row>
    <row r="22" spans="1:2">
      <c r="A22" s="195" t="s">
        <v>169</v>
      </c>
    </row>
    <row r="23" spans="1:2">
      <c r="A23" s="195" t="s">
        <v>582</v>
      </c>
    </row>
    <row r="24" spans="1:2">
      <c r="A24" s="195" t="s">
        <v>2190</v>
      </c>
    </row>
    <row r="25" spans="1:2">
      <c r="A25" s="195" t="s">
        <v>2189</v>
      </c>
    </row>
    <row r="26" spans="1:2">
      <c r="A26" s="195" t="s">
        <v>2188</v>
      </c>
    </row>
    <row r="27" spans="1:2">
      <c r="A27" s="195" t="s">
        <v>2185</v>
      </c>
    </row>
    <row r="28" spans="1:2">
      <c r="A28" s="195" t="s">
        <v>2145</v>
      </c>
    </row>
    <row r="29" spans="1:2">
      <c r="A29" s="195" t="s">
        <v>2194</v>
      </c>
    </row>
    <row r="30" spans="1:2">
      <c r="A30" s="195" t="s">
        <v>710</v>
      </c>
    </row>
    <row r="31" spans="1:2">
      <c r="A31" s="195" t="s">
        <v>2196</v>
      </c>
    </row>
    <row r="32" spans="1:2">
      <c r="A32" s="195" t="s">
        <v>420</v>
      </c>
    </row>
    <row r="33" spans="1:1">
      <c r="A33" s="195" t="s">
        <v>1419</v>
      </c>
    </row>
    <row r="34" spans="1:1">
      <c r="A34" s="195" t="s">
        <v>120</v>
      </c>
    </row>
    <row r="35" spans="1:1">
      <c r="A35" s="195" t="s">
        <v>2197</v>
      </c>
    </row>
    <row r="36" spans="1:1">
      <c r="A36" s="195" t="s">
        <v>1473</v>
      </c>
    </row>
    <row r="37" spans="1:1">
      <c r="A37" s="195" t="s">
        <v>2142</v>
      </c>
    </row>
    <row r="38" spans="1:1">
      <c r="A38" s="195" t="s">
        <v>2198</v>
      </c>
    </row>
    <row r="39" spans="1:1">
      <c r="A39" s="195" t="s">
        <v>2143</v>
      </c>
    </row>
    <row r="40" spans="1:1">
      <c r="A40" s="195" t="s">
        <v>2195</v>
      </c>
    </row>
    <row r="41" spans="1:1">
      <c r="A41" s="195" t="s">
        <v>2066</v>
      </c>
    </row>
    <row r="42" spans="1:1">
      <c r="A42" s="195" t="s">
        <v>2224</v>
      </c>
    </row>
    <row r="43" spans="1:1">
      <c r="A43" s="195" t="s">
        <v>2225</v>
      </c>
    </row>
    <row r="44" spans="1:1">
      <c r="A44" s="195" t="s">
        <v>2205</v>
      </c>
    </row>
    <row r="45" spans="1:1">
      <c r="A45" s="195" t="s">
        <v>2280</v>
      </c>
    </row>
    <row r="46" spans="1:1">
      <c r="A46" s="195" t="s">
        <v>2284</v>
      </c>
    </row>
    <row r="47" spans="1:1">
      <c r="A47" s="195" t="s">
        <v>2282</v>
      </c>
    </row>
    <row r="48" spans="1:1">
      <c r="A48" s="195" t="s">
        <v>2281</v>
      </c>
    </row>
    <row r="49" spans="1:1">
      <c r="A49" s="195" t="s">
        <v>2283</v>
      </c>
    </row>
    <row r="50" spans="1:1">
      <c r="A50" s="195" t="s">
        <v>2304</v>
      </c>
    </row>
    <row r="51" spans="1:1">
      <c r="A51" s="195" t="s">
        <v>2273</v>
      </c>
    </row>
    <row r="52" spans="1:1">
      <c r="A52" s="195" t="s">
        <v>2219</v>
      </c>
    </row>
    <row r="53" spans="1:1">
      <c r="A53" s="195" t="s">
        <v>2222</v>
      </c>
    </row>
    <row r="54" spans="1:1">
      <c r="A54" s="195" t="s">
        <v>2302</v>
      </c>
    </row>
    <row r="55" spans="1:1">
      <c r="A55" s="195" t="s">
        <v>2272</v>
      </c>
    </row>
    <row r="56" spans="1:1">
      <c r="A56" s="195" t="s">
        <v>2199</v>
      </c>
    </row>
    <row r="57" spans="1:1">
      <c r="A57" s="195" t="s">
        <v>2202</v>
      </c>
    </row>
    <row r="58" spans="1:1">
      <c r="A58" s="195" t="s">
        <v>2213</v>
      </c>
    </row>
    <row r="59" spans="1:1">
      <c r="A59" s="195" t="s">
        <v>2206</v>
      </c>
    </row>
    <row r="60" spans="1:1">
      <c r="A60" s="195" t="s">
        <v>2203</v>
      </c>
    </row>
    <row r="61" spans="1:1">
      <c r="A61" s="195" t="s">
        <v>2204</v>
      </c>
    </row>
    <row r="62" spans="1:1">
      <c r="A62" s="195" t="s">
        <v>2216</v>
      </c>
    </row>
    <row r="63" spans="1:1">
      <c r="A63" s="195" t="s">
        <v>2209</v>
      </c>
    </row>
    <row r="64" spans="1:1">
      <c r="A64" s="195" t="s">
        <v>2223</v>
      </c>
    </row>
    <row r="65" spans="1:1">
      <c r="A65" s="195" t="s">
        <v>2300</v>
      </c>
    </row>
    <row r="66" spans="1:1">
      <c r="A66" s="195" t="s">
        <v>2276</v>
      </c>
    </row>
    <row r="67" spans="1:1">
      <c r="A67" s="195" t="s">
        <v>2200</v>
      </c>
    </row>
    <row r="68" spans="1:1">
      <c r="A68" s="195" t="s">
        <v>2228</v>
      </c>
    </row>
    <row r="69" spans="1:1">
      <c r="A69" s="195" t="s">
        <v>2218</v>
      </c>
    </row>
    <row r="70" spans="1:1">
      <c r="A70" s="195" t="s">
        <v>2226</v>
      </c>
    </row>
    <row r="71" spans="1:1">
      <c r="A71" s="195" t="s">
        <v>2220</v>
      </c>
    </row>
    <row r="72" spans="1:1">
      <c r="A72" s="195" t="s">
        <v>2274</v>
      </c>
    </row>
    <row r="73" spans="1:1">
      <c r="A73" s="195" t="s">
        <v>2275</v>
      </c>
    </row>
    <row r="74" spans="1:1">
      <c r="A74" s="195" t="s">
        <v>2286</v>
      </c>
    </row>
    <row r="75" spans="1:1">
      <c r="A75" s="195" t="s">
        <v>2227</v>
      </c>
    </row>
    <row r="76" spans="1:1">
      <c r="A76" s="195" t="s">
        <v>2207</v>
      </c>
    </row>
    <row r="77" spans="1:1">
      <c r="A77" s="195" t="s">
        <v>2214</v>
      </c>
    </row>
    <row r="78" spans="1:1">
      <c r="A78" s="195" t="s">
        <v>2201</v>
      </c>
    </row>
    <row r="79" spans="1:1">
      <c r="A79" s="195" t="s">
        <v>2211</v>
      </c>
    </row>
    <row r="80" spans="1:1">
      <c r="A80" s="195" t="s">
        <v>2215</v>
      </c>
    </row>
    <row r="81" spans="1:1">
      <c r="A81" s="195" t="s">
        <v>2212</v>
      </c>
    </row>
    <row r="82" spans="1:1">
      <c r="A82" s="195" t="s">
        <v>2221</v>
      </c>
    </row>
    <row r="83" spans="1:1">
      <c r="A83" s="195" t="s">
        <v>2210</v>
      </c>
    </row>
    <row r="84" spans="1:1">
      <c r="A84" s="195" t="s">
        <v>2303</v>
      </c>
    </row>
    <row r="85" spans="1:1">
      <c r="A85" s="195" t="s">
        <v>2208</v>
      </c>
    </row>
    <row r="86" spans="1:1">
      <c r="A86" s="195" t="s">
        <v>2217</v>
      </c>
    </row>
    <row r="87" spans="1:1">
      <c r="A87" s="195" t="s">
        <v>2301</v>
      </c>
    </row>
    <row r="88" spans="1:1">
      <c r="A88" s="195" t="s">
        <v>252</v>
      </c>
    </row>
    <row r="89" spans="1:1">
      <c r="A89" s="195" t="s">
        <v>1427</v>
      </c>
    </row>
    <row r="90" spans="1:1">
      <c r="A90" s="195" t="s">
        <v>2229</v>
      </c>
    </row>
    <row r="91" spans="1:1">
      <c r="A91" s="195" t="s">
        <v>2235</v>
      </c>
    </row>
    <row r="92" spans="1:1">
      <c r="A92" s="195" t="s">
        <v>2230</v>
      </c>
    </row>
    <row r="93" spans="1:1">
      <c r="A93" s="195" t="s">
        <v>1146</v>
      </c>
    </row>
    <row r="94" spans="1:1">
      <c r="A94" s="195" t="s">
        <v>1149</v>
      </c>
    </row>
    <row r="95" spans="1:1">
      <c r="A95" s="195" t="s">
        <v>723</v>
      </c>
    </row>
    <row r="96" spans="1:1">
      <c r="A96" s="195" t="s">
        <v>588</v>
      </c>
    </row>
    <row r="97" spans="1:1">
      <c r="A97" s="195" t="s">
        <v>715</v>
      </c>
    </row>
    <row r="98" spans="1:1">
      <c r="A98" s="195" t="s">
        <v>2241</v>
      </c>
    </row>
    <row r="99" spans="1:1">
      <c r="A99" s="195" t="s">
        <v>691</v>
      </c>
    </row>
    <row r="100" spans="1:1">
      <c r="A100" s="195" t="s">
        <v>746</v>
      </c>
    </row>
    <row r="101" spans="1:1">
      <c r="A101" s="195" t="s">
        <v>2231</v>
      </c>
    </row>
    <row r="102" spans="1:1">
      <c r="A102" s="195" t="s">
        <v>2233</v>
      </c>
    </row>
    <row r="103" spans="1:1">
      <c r="A103" s="195" t="s">
        <v>2234</v>
      </c>
    </row>
    <row r="104" spans="1:1">
      <c r="A104" s="195" t="s">
        <v>2232</v>
      </c>
    </row>
    <row r="105" spans="1:1">
      <c r="A105" s="195" t="s">
        <v>671</v>
      </c>
    </row>
    <row r="106" spans="1:1">
      <c r="A106" s="195" t="s">
        <v>255</v>
      </c>
    </row>
    <row r="107" spans="1:1">
      <c r="A107" s="195" t="s">
        <v>351</v>
      </c>
    </row>
    <row r="108" spans="1:1">
      <c r="A108" s="195" t="s">
        <v>2240</v>
      </c>
    </row>
    <row r="109" spans="1:1">
      <c r="A109" s="195" t="s">
        <v>2239</v>
      </c>
    </row>
    <row r="110" spans="1:1">
      <c r="A110" s="195" t="s">
        <v>544</v>
      </c>
    </row>
    <row r="111" spans="1:1">
      <c r="A111" s="195" t="s">
        <v>706</v>
      </c>
    </row>
    <row r="112" spans="1:1">
      <c r="A112" s="195" t="s">
        <v>791</v>
      </c>
    </row>
    <row r="113" spans="1:1">
      <c r="A113" s="195" t="s">
        <v>1424</v>
      </c>
    </row>
    <row r="114" spans="1:1">
      <c r="A114" s="195" t="s">
        <v>2238</v>
      </c>
    </row>
    <row r="115" spans="1:1">
      <c r="A115" s="195" t="s">
        <v>677</v>
      </c>
    </row>
    <row r="116" spans="1:1">
      <c r="A116" s="195" t="s">
        <v>2144</v>
      </c>
    </row>
    <row r="117" spans="1:1">
      <c r="A117" s="195" t="s">
        <v>2237</v>
      </c>
    </row>
    <row r="118" spans="1:1">
      <c r="A118" s="195" t="s">
        <v>2236</v>
      </c>
    </row>
    <row r="119" spans="1:1">
      <c r="A119" s="195" t="s">
        <v>2246</v>
      </c>
    </row>
    <row r="120" spans="1:1">
      <c r="A120" s="195" t="s">
        <v>2243</v>
      </c>
    </row>
    <row r="121" spans="1:1">
      <c r="A121" s="195" t="s">
        <v>2242</v>
      </c>
    </row>
    <row r="122" spans="1:1">
      <c r="A122" s="195" t="s">
        <v>2250</v>
      </c>
    </row>
    <row r="123" spans="1:1">
      <c r="A123" s="195" t="s">
        <v>2285</v>
      </c>
    </row>
    <row r="124" spans="1:1">
      <c r="A124" s="195" t="s">
        <v>2294</v>
      </c>
    </row>
    <row r="125" spans="1:1">
      <c r="A125" s="195" t="s">
        <v>2295</v>
      </c>
    </row>
    <row r="126" spans="1:1">
      <c r="A126" s="195" t="s">
        <v>2293</v>
      </c>
    </row>
    <row r="127" spans="1:1">
      <c r="A127" s="195" t="s">
        <v>2290</v>
      </c>
    </row>
    <row r="128" spans="1:1">
      <c r="A128" s="195" t="s">
        <v>2251</v>
      </c>
    </row>
    <row r="129" spans="1:1">
      <c r="A129" s="195" t="s">
        <v>2244</v>
      </c>
    </row>
    <row r="130" spans="1:1">
      <c r="A130" s="195" t="s">
        <v>2356</v>
      </c>
    </row>
    <row r="131" spans="1:1">
      <c r="A131" s="195" t="s">
        <v>2245</v>
      </c>
    </row>
    <row r="132" spans="1:1">
      <c r="A132" s="195" t="s">
        <v>2249</v>
      </c>
    </row>
    <row r="133" spans="1:1">
      <c r="A133" s="195" t="s">
        <v>2248</v>
      </c>
    </row>
    <row r="134" spans="1:1">
      <c r="A134" s="195" t="s">
        <v>2247</v>
      </c>
    </row>
    <row r="135" spans="1:1">
      <c r="A135" s="195" t="s">
        <v>2296</v>
      </c>
    </row>
    <row r="136" spans="1:1">
      <c r="A136" s="195" t="s">
        <v>2255</v>
      </c>
    </row>
    <row r="137" spans="1:1">
      <c r="A137" s="195" t="s">
        <v>2289</v>
      </c>
    </row>
    <row r="138" spans="1:1">
      <c r="A138" s="195" t="s">
        <v>2299</v>
      </c>
    </row>
    <row r="139" spans="1:1">
      <c r="A139" s="195" t="s">
        <v>2298</v>
      </c>
    </row>
    <row r="140" spans="1:1">
      <c r="A140" s="195" t="s">
        <v>2287</v>
      </c>
    </row>
    <row r="141" spans="1:1">
      <c r="A141" s="195" t="s">
        <v>2256</v>
      </c>
    </row>
    <row r="142" spans="1:1">
      <c r="A142" s="195" t="s">
        <v>2279</v>
      </c>
    </row>
    <row r="143" spans="1:1">
      <c r="A143" s="195" t="s">
        <v>2252</v>
      </c>
    </row>
    <row r="144" spans="1:1">
      <c r="A144" s="195" t="s">
        <v>2288</v>
      </c>
    </row>
    <row r="145" spans="1:1">
      <c r="A145" s="195" t="s">
        <v>2254</v>
      </c>
    </row>
    <row r="146" spans="1:1">
      <c r="A146" s="195" t="s">
        <v>2253</v>
      </c>
    </row>
    <row r="147" spans="1:1">
      <c r="A147" s="195" t="s">
        <v>2297</v>
      </c>
    </row>
    <row r="148" spans="1:1">
      <c r="A148" s="195" t="s">
        <v>634</v>
      </c>
    </row>
    <row r="149" spans="1:1">
      <c r="A149" s="195" t="s">
        <v>893</v>
      </c>
    </row>
    <row r="150" spans="1:1">
      <c r="A150" s="195" t="s">
        <v>696</v>
      </c>
    </row>
    <row r="151" spans="1:1">
      <c r="A151" s="195" t="s">
        <v>2264</v>
      </c>
    </row>
    <row r="152" spans="1:1">
      <c r="A152" s="195" t="s">
        <v>533</v>
      </c>
    </row>
    <row r="153" spans="1:1">
      <c r="A153" s="195" t="s">
        <v>1390</v>
      </c>
    </row>
    <row r="154" spans="1:1">
      <c r="A154" s="195" t="s">
        <v>681</v>
      </c>
    </row>
    <row r="155" spans="1:1">
      <c r="A155" s="195" t="s">
        <v>674</v>
      </c>
    </row>
    <row r="156" spans="1:1">
      <c r="A156" s="195" t="s">
        <v>685</v>
      </c>
    </row>
    <row r="157" spans="1:1">
      <c r="A157" s="195" t="s">
        <v>535</v>
      </c>
    </row>
    <row r="158" spans="1:1">
      <c r="A158" s="195" t="s">
        <v>2266</v>
      </c>
    </row>
    <row r="159" spans="1:1">
      <c r="A159" s="195" t="s">
        <v>551</v>
      </c>
    </row>
    <row r="160" spans="1:1">
      <c r="A160" s="195" t="s">
        <v>2271</v>
      </c>
    </row>
    <row r="161" spans="1:1">
      <c r="A161" s="195" t="s">
        <v>2262</v>
      </c>
    </row>
    <row r="162" spans="1:1">
      <c r="A162" s="195" t="s">
        <v>2263</v>
      </c>
    </row>
    <row r="163" spans="1:1">
      <c r="A163" s="195" t="s">
        <v>627</v>
      </c>
    </row>
    <row r="164" spans="1:1">
      <c r="A164" s="195" t="s">
        <v>1003</v>
      </c>
    </row>
    <row r="165" spans="1:1">
      <c r="A165" s="195" t="s">
        <v>2268</v>
      </c>
    </row>
    <row r="166" spans="1:1">
      <c r="A166" s="195" t="s">
        <v>1422</v>
      </c>
    </row>
    <row r="167" spans="1:1">
      <c r="A167" s="195" t="s">
        <v>108</v>
      </c>
    </row>
    <row r="168" spans="1:1">
      <c r="A168" s="195" t="s">
        <v>350</v>
      </c>
    </row>
    <row r="169" spans="1:1">
      <c r="A169" s="195" t="s">
        <v>1305</v>
      </c>
    </row>
    <row r="170" spans="1:1">
      <c r="A170" s="195" t="s">
        <v>713</v>
      </c>
    </row>
    <row r="171" spans="1:1">
      <c r="A171" s="195" t="s">
        <v>2270</v>
      </c>
    </row>
    <row r="172" spans="1:1">
      <c r="A172" s="195" t="s">
        <v>2269</v>
      </c>
    </row>
    <row r="173" spans="1:1">
      <c r="A173" s="195" t="s">
        <v>2260</v>
      </c>
    </row>
    <row r="174" spans="1:1">
      <c r="A174" s="195" t="s">
        <v>2267</v>
      </c>
    </row>
    <row r="175" spans="1:1">
      <c r="A175" s="195" t="s">
        <v>2292</v>
      </c>
    </row>
    <row r="176" spans="1:1">
      <c r="A176" s="195" t="s">
        <v>2291</v>
      </c>
    </row>
    <row r="177" spans="1:1">
      <c r="A177" s="195" t="s">
        <v>1311</v>
      </c>
    </row>
    <row r="178" spans="1:1">
      <c r="A178" s="195" t="s">
        <v>1134</v>
      </c>
    </row>
    <row r="179" spans="1:1">
      <c r="A179" s="195" t="s">
        <v>271</v>
      </c>
    </row>
    <row r="180" spans="1:1">
      <c r="A180" s="195" t="s">
        <v>113</v>
      </c>
    </row>
    <row r="181" spans="1:1">
      <c r="A181" s="195" t="s">
        <v>2261</v>
      </c>
    </row>
    <row r="182" spans="1:1">
      <c r="A182" s="195" t="s">
        <v>2257</v>
      </c>
    </row>
    <row r="183" spans="1:1">
      <c r="A183" s="195" t="s">
        <v>2259</v>
      </c>
    </row>
    <row r="184" spans="1:1">
      <c r="A184" s="195" t="s">
        <v>2258</v>
      </c>
    </row>
  </sheetData>
  <sheetProtection password="D2CD" sheet="1" objects="1" scenarios="1"/>
  <sortState ref="A3:A187">
    <sortCondition ref="A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1.  Introduction</vt:lpstr>
      <vt:lpstr>2.  How To Use</vt:lpstr>
      <vt:lpstr>3.  Sci. Lit. Database Tool</vt:lpstr>
      <vt:lpstr>4.  Documented Occ. Scores</vt:lpstr>
      <vt:lpstr>5.  Doc. Occ. Scores - Def</vt:lpstr>
      <vt:lpstr>6.  Severity Scores</vt:lpstr>
      <vt:lpstr>7.  Documented Occ. (Lit)</vt:lpstr>
      <vt:lpstr>8.  Literature Defs</vt:lpstr>
      <vt:lpstr>9.  Documented Occ. (Recall)</vt:lpstr>
      <vt:lpstr>10.  Recall Defs</vt:lpstr>
      <vt:lpstr>11.  Severity</vt:lpstr>
      <vt:lpstr>12.  Severity Definitions</vt:lpstr>
      <vt:lpstr>Severity Data</vt:lpstr>
      <vt:lpstr>13.  Update Log</vt:lpstr>
      <vt:lpstr>14.  Species Categories</vt:lpstr>
      <vt:lpstr>15.  Animal Food Categories</vt:lpstr>
      <vt:lpstr>16.  Combined Lit&amp;Recall Lists</vt:lpstr>
      <vt:lpstr>17.  Animal Food &amp; Spp. Lists</vt:lpstr>
      <vt:lpstr>IngredientList</vt:lpstr>
      <vt:lpstr>SpeciesList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Evanson</dc:creator>
  <cp:lastModifiedBy>Sarah Gonzalez</cp:lastModifiedBy>
  <cp:lastPrinted>2016-12-05T16:10:46Z</cp:lastPrinted>
  <dcterms:created xsi:type="dcterms:W3CDTF">2016-10-27T14:34:47Z</dcterms:created>
  <dcterms:modified xsi:type="dcterms:W3CDTF">2017-04-12T13:40:27Z</dcterms:modified>
</cp:coreProperties>
</file>